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8280" activeTab="0"/>
  </bookViews>
  <sheets>
    <sheet name="свод дворн." sheetId="1" r:id="rId1"/>
  </sheets>
  <definedNames>
    <definedName name="_xlnm.Print_Area" localSheetId="0">'свод дворн.'!$A$1:$R$24</definedName>
  </definedNames>
  <calcPr fullCalcOnLoad="1"/>
</workbook>
</file>

<file path=xl/sharedStrings.xml><?xml version="1.0" encoding="utf-8"?>
<sst xmlns="http://schemas.openxmlformats.org/spreadsheetml/2006/main" count="65" uniqueCount="47">
  <si>
    <t>№ п/п</t>
  </si>
  <si>
    <t>Виды работ</t>
  </si>
  <si>
    <t>Влажное подметание лестничных площадок нижних трех этажей</t>
  </si>
  <si>
    <t>Влажное подметание лестничных площадок выше 3 этажа</t>
  </si>
  <si>
    <t>стены</t>
  </si>
  <si>
    <t>двери</t>
  </si>
  <si>
    <t>подоконники</t>
  </si>
  <si>
    <t>перила</t>
  </si>
  <si>
    <t>отопителные приборы</t>
  </si>
  <si>
    <t>Итого</t>
  </si>
  <si>
    <t>Объем выполненных работ (м²)</t>
  </si>
  <si>
    <t>Объем выполненных работ (м ²)  площадь</t>
  </si>
  <si>
    <t>летний период(5 мес.)</t>
  </si>
  <si>
    <t>зимний период(7 мес.)</t>
  </si>
  <si>
    <t>ежедн.</t>
  </si>
  <si>
    <t>1 раз в нед.</t>
  </si>
  <si>
    <t>2 раза в мес.</t>
  </si>
  <si>
    <t>2 раза в год</t>
  </si>
  <si>
    <t>1раз в 2 мес.</t>
  </si>
  <si>
    <t>1 раз в мес.</t>
  </si>
  <si>
    <t>1 раз в квартал</t>
  </si>
  <si>
    <t>через день</t>
  </si>
  <si>
    <r>
      <t xml:space="preserve">Затраты </t>
    </r>
    <r>
      <rPr>
        <sz val="11"/>
        <rFont val="Arial Cyr"/>
        <family val="0"/>
      </rPr>
      <t>(гр.7х8х5мес.)</t>
    </r>
  </si>
  <si>
    <t xml:space="preserve">3 раза в мес. </t>
  </si>
  <si>
    <t>Влажная протирка:</t>
  </si>
  <si>
    <t>Подметание территории</t>
  </si>
  <si>
    <t>Уборка газонов от мусора</t>
  </si>
  <si>
    <t>Мытье окон</t>
  </si>
  <si>
    <t>Обметание пыли с потолков</t>
  </si>
  <si>
    <t>Мытье лестничных клеток ниж3 этажей</t>
  </si>
  <si>
    <t>Мытье лестничных клеток выше 3 этажа</t>
  </si>
  <si>
    <t>Уборка контейнерных площадок</t>
  </si>
  <si>
    <t>Посыпка песком</t>
  </si>
  <si>
    <t>Уборка снега</t>
  </si>
  <si>
    <t>Очистка от наледи</t>
  </si>
  <si>
    <t>Повтор работ в месяц (раз)</t>
  </si>
  <si>
    <t>Периодичность выполнения работ</t>
  </si>
  <si>
    <t>Норма времени (мин)</t>
  </si>
  <si>
    <t>Затраты времени (мин)          (гр.3х4х6)</t>
  </si>
  <si>
    <t>Норматив цены (руб) (ф.зп/мес.ф.вр.)</t>
  </si>
  <si>
    <t>Повтор работ в мес.(раз)</t>
  </si>
  <si>
    <t>Затраты времени (мин)</t>
  </si>
  <si>
    <t>Норматив цены (руб)</t>
  </si>
  <si>
    <t>Затраты (руб)</t>
  </si>
  <si>
    <t>Затраты итого за год (руб)</t>
  </si>
  <si>
    <t>Размер платы населения(руб)</t>
  </si>
  <si>
    <t>Затраты по уборке лестничных клеток и придомовых территорий по МКД.(на 2011 год)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</si>
</sst>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0"/>
    <numFmt numFmtId="167" formatCode="0.0000"/>
  </numFmts>
  <fonts count="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b/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wrapText="1" shrinkToFit="1"/>
    </xf>
    <xf numFmtId="0" fontId="3" fillId="0" borderId="2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shrinkToFit="1"/>
    </xf>
    <xf numFmtId="0" fontId="0" fillId="0" borderId="2" xfId="0" applyFont="1" applyBorder="1" applyAlignment="1">
      <alignment horizontal="center" shrinkToFit="1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shrinkToFit="1"/>
    </xf>
    <xf numFmtId="164" fontId="6" fillId="0" borderId="7" xfId="0" applyNumberFormat="1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0" fontId="6" fillId="0" borderId="7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 shrinkToFit="1"/>
    </xf>
    <xf numFmtId="164" fontId="6" fillId="0" borderId="12" xfId="0" applyNumberFormat="1" applyFont="1" applyBorder="1" applyAlignment="1">
      <alignment horizontal="center" shrinkToFit="1"/>
    </xf>
    <xf numFmtId="0" fontId="7" fillId="0" borderId="4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 shrinkToFit="1"/>
    </xf>
    <xf numFmtId="0" fontId="7" fillId="0" borderId="8" xfId="0" applyFont="1" applyBorder="1" applyAlignment="1">
      <alignment horizontal="center" shrinkToFit="1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SheetLayoutView="80" workbookViewId="0" topLeftCell="H1">
      <selection activeCell="D3" sqref="D3:D4"/>
    </sheetView>
  </sheetViews>
  <sheetFormatPr defaultColWidth="9.00390625" defaultRowHeight="12.75"/>
  <cols>
    <col min="1" max="1" width="6.75390625" style="0" customWidth="1"/>
    <col min="2" max="2" width="33.375" style="0" customWidth="1"/>
    <col min="3" max="3" width="12.25390625" style="0" customWidth="1"/>
    <col min="4" max="4" width="9.375" style="0" customWidth="1"/>
    <col min="5" max="5" width="11.875" style="0" customWidth="1"/>
    <col min="6" max="6" width="8.375" style="0" customWidth="1"/>
    <col min="7" max="7" width="13.375" style="0" customWidth="1"/>
    <col min="8" max="8" width="12.375" style="0" customWidth="1"/>
    <col min="9" max="9" width="15.375" style="0" customWidth="1"/>
    <col min="10" max="10" width="11.00390625" style="0" customWidth="1"/>
    <col min="11" max="12" width="10.375" style="0" customWidth="1"/>
    <col min="13" max="13" width="10.00390625" style="0" customWidth="1"/>
    <col min="14" max="14" width="11.25390625" style="0" customWidth="1"/>
    <col min="15" max="15" width="12.00390625" style="0" customWidth="1"/>
    <col min="16" max="16" width="14.25390625" style="0" customWidth="1"/>
    <col min="17" max="18" width="12.25390625" style="0" customWidth="1"/>
  </cols>
  <sheetData>
    <row r="1" spans="1:13" ht="19.5" customHeight="1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7" ht="19.5" customHeight="1" thickBot="1">
      <c r="A2" s="2"/>
      <c r="B2" s="2"/>
      <c r="C2" s="59" t="s">
        <v>12</v>
      </c>
      <c r="D2" s="59"/>
      <c r="E2" s="59"/>
      <c r="F2" s="59"/>
      <c r="G2" s="59"/>
      <c r="H2" s="59"/>
      <c r="I2" s="59"/>
      <c r="J2" s="18" t="s">
        <v>13</v>
      </c>
      <c r="K2" s="18"/>
      <c r="L2" s="18"/>
      <c r="M2" s="18"/>
      <c r="N2" s="18"/>
      <c r="O2" s="18"/>
      <c r="P2" s="18"/>
      <c r="Q2" s="6"/>
    </row>
    <row r="3" spans="1:18" ht="19.5" customHeight="1">
      <c r="A3" s="60" t="s">
        <v>0</v>
      </c>
      <c r="B3" s="61" t="s">
        <v>1</v>
      </c>
      <c r="C3" s="54" t="s">
        <v>11</v>
      </c>
      <c r="D3" s="56" t="s">
        <v>35</v>
      </c>
      <c r="E3" s="50" t="s">
        <v>36</v>
      </c>
      <c r="F3" s="56" t="s">
        <v>37</v>
      </c>
      <c r="G3" s="56" t="s">
        <v>38</v>
      </c>
      <c r="H3" s="56" t="s">
        <v>39</v>
      </c>
      <c r="I3" s="52" t="s">
        <v>22</v>
      </c>
      <c r="J3" s="54" t="s">
        <v>10</v>
      </c>
      <c r="K3" s="56" t="s">
        <v>40</v>
      </c>
      <c r="L3" s="50" t="s">
        <v>36</v>
      </c>
      <c r="M3" s="56" t="s">
        <v>37</v>
      </c>
      <c r="N3" s="56" t="s">
        <v>41</v>
      </c>
      <c r="O3" s="56" t="s">
        <v>42</v>
      </c>
      <c r="P3" s="64" t="s">
        <v>43</v>
      </c>
      <c r="Q3" s="66" t="s">
        <v>44</v>
      </c>
      <c r="R3" s="62" t="s">
        <v>45</v>
      </c>
    </row>
    <row r="4" spans="1:18" ht="67.5" customHeight="1">
      <c r="A4" s="60"/>
      <c r="B4" s="61"/>
      <c r="C4" s="55"/>
      <c r="D4" s="57"/>
      <c r="E4" s="51"/>
      <c r="F4" s="57"/>
      <c r="G4" s="57"/>
      <c r="H4" s="57"/>
      <c r="I4" s="53"/>
      <c r="J4" s="55"/>
      <c r="K4" s="57"/>
      <c r="L4" s="51"/>
      <c r="M4" s="57"/>
      <c r="N4" s="57"/>
      <c r="O4" s="57"/>
      <c r="P4" s="65"/>
      <c r="Q4" s="67"/>
      <c r="R4" s="63"/>
    </row>
    <row r="5" spans="1:18" ht="16.5" customHeight="1">
      <c r="A5" s="47">
        <v>1</v>
      </c>
      <c r="B5" s="48">
        <v>2</v>
      </c>
      <c r="C5" s="22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20">
        <v>9</v>
      </c>
      <c r="J5" s="22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21">
        <v>16</v>
      </c>
      <c r="Q5" s="24">
        <v>17</v>
      </c>
      <c r="R5" s="23">
        <v>18</v>
      </c>
    </row>
    <row r="6" spans="1:18" ht="50.25" customHeight="1">
      <c r="A6" s="3">
        <v>1</v>
      </c>
      <c r="B6" s="4" t="s">
        <v>2</v>
      </c>
      <c r="C6" s="28">
        <v>56390</v>
      </c>
      <c r="D6" s="29">
        <v>21</v>
      </c>
      <c r="E6" s="25" t="s">
        <v>14</v>
      </c>
      <c r="F6" s="29">
        <v>0.59</v>
      </c>
      <c r="G6" s="34">
        <f>C6*D6*F6</f>
        <v>698672.1</v>
      </c>
      <c r="H6" s="29">
        <v>0.63</v>
      </c>
      <c r="I6" s="35">
        <f>G6*H6*5</f>
        <v>2200817.115</v>
      </c>
      <c r="J6" s="28">
        <v>56390</v>
      </c>
      <c r="K6" s="29">
        <v>21</v>
      </c>
      <c r="L6" s="25" t="s">
        <v>14</v>
      </c>
      <c r="M6" s="29">
        <v>0.59</v>
      </c>
      <c r="N6" s="29">
        <f>J6*K6*M6</f>
        <v>698672.1</v>
      </c>
      <c r="O6" s="29">
        <v>0.63</v>
      </c>
      <c r="P6" s="40">
        <f>N6*O6*7</f>
        <v>3081143.961</v>
      </c>
      <c r="Q6" s="41">
        <f>I6+P6</f>
        <v>5281961.076</v>
      </c>
      <c r="R6" s="44">
        <v>0.6</v>
      </c>
    </row>
    <row r="7" spans="1:18" ht="45" customHeight="1">
      <c r="A7" s="3">
        <v>2</v>
      </c>
      <c r="B7" s="5" t="s">
        <v>3</v>
      </c>
      <c r="C7" s="28">
        <v>37590</v>
      </c>
      <c r="D7" s="29">
        <v>21</v>
      </c>
      <c r="E7" s="25" t="s">
        <v>14</v>
      </c>
      <c r="F7" s="29">
        <v>0.45</v>
      </c>
      <c r="G7" s="34">
        <f aca="true" t="shared" si="0" ref="G7:G13">C7*D7*F7</f>
        <v>355225.5</v>
      </c>
      <c r="H7" s="29">
        <v>0.63</v>
      </c>
      <c r="I7" s="35">
        <f aca="true" t="shared" si="1" ref="I7:I20">G7*H7*5</f>
        <v>1118960.325</v>
      </c>
      <c r="J7" s="28">
        <v>37590</v>
      </c>
      <c r="K7" s="29">
        <v>21</v>
      </c>
      <c r="L7" s="25" t="s">
        <v>14</v>
      </c>
      <c r="M7" s="29">
        <v>0.45</v>
      </c>
      <c r="N7" s="29">
        <f>J7*K7*M7</f>
        <v>355225.5</v>
      </c>
      <c r="O7" s="29">
        <v>0.63</v>
      </c>
      <c r="P7" s="40">
        <f>N7*O7*7</f>
        <v>1566544.455</v>
      </c>
      <c r="Q7" s="41">
        <f aca="true" t="shared" si="2" ref="Q7:Q13">I7+P7</f>
        <v>2685504.7800000003</v>
      </c>
      <c r="R7" s="49">
        <v>0.3</v>
      </c>
    </row>
    <row r="8" spans="1:18" ht="31.5" customHeight="1">
      <c r="A8" s="3">
        <v>3</v>
      </c>
      <c r="B8" s="5" t="s">
        <v>25</v>
      </c>
      <c r="C8" s="28">
        <v>284048</v>
      </c>
      <c r="D8" s="29">
        <v>4</v>
      </c>
      <c r="E8" s="25" t="s">
        <v>15</v>
      </c>
      <c r="F8" s="29">
        <v>0.13</v>
      </c>
      <c r="G8" s="34">
        <f t="shared" si="0"/>
        <v>147704.96</v>
      </c>
      <c r="H8" s="29">
        <v>0.63</v>
      </c>
      <c r="I8" s="35">
        <f t="shared" si="1"/>
        <v>465270.62399999995</v>
      </c>
      <c r="J8" s="28">
        <v>158692</v>
      </c>
      <c r="K8" s="29">
        <v>4</v>
      </c>
      <c r="L8" s="25" t="s">
        <v>15</v>
      </c>
      <c r="M8" s="29">
        <v>0.16</v>
      </c>
      <c r="N8" s="29">
        <f>J8*K8*M8</f>
        <v>101562.88</v>
      </c>
      <c r="O8" s="29">
        <v>0.63</v>
      </c>
      <c r="P8" s="40">
        <f>N8*O8*7</f>
        <v>447892.3008</v>
      </c>
      <c r="Q8" s="41">
        <f t="shared" si="2"/>
        <v>913162.9247999999</v>
      </c>
      <c r="R8" s="49">
        <v>0.1</v>
      </c>
    </row>
    <row r="9" spans="1:18" ht="30" customHeight="1">
      <c r="A9" s="3">
        <v>4</v>
      </c>
      <c r="B9" s="5" t="s">
        <v>26</v>
      </c>
      <c r="C9" s="28">
        <v>807918</v>
      </c>
      <c r="D9" s="29">
        <v>2</v>
      </c>
      <c r="E9" s="25" t="s">
        <v>16</v>
      </c>
      <c r="F9" s="29">
        <v>0.077</v>
      </c>
      <c r="G9" s="34">
        <f t="shared" si="0"/>
        <v>124419.372</v>
      </c>
      <c r="H9" s="29">
        <v>0.63</v>
      </c>
      <c r="I9" s="35">
        <f t="shared" si="1"/>
        <v>391921.0218</v>
      </c>
      <c r="J9" s="28"/>
      <c r="K9" s="29"/>
      <c r="L9" s="12"/>
      <c r="M9" s="29"/>
      <c r="N9" s="29"/>
      <c r="O9" s="29"/>
      <c r="P9" s="40"/>
      <c r="Q9" s="41">
        <f t="shared" si="2"/>
        <v>391921.0218</v>
      </c>
      <c r="R9" s="44">
        <v>0.04</v>
      </c>
    </row>
    <row r="10" spans="1:18" ht="29.25" customHeight="1">
      <c r="A10" s="3">
        <v>5</v>
      </c>
      <c r="B10" s="5" t="s">
        <v>27</v>
      </c>
      <c r="C10" s="28">
        <v>18790</v>
      </c>
      <c r="D10" s="29">
        <v>0.17</v>
      </c>
      <c r="E10" s="25" t="s">
        <v>17</v>
      </c>
      <c r="F10" s="29">
        <v>2.9</v>
      </c>
      <c r="G10" s="34">
        <f t="shared" si="0"/>
        <v>9263.47</v>
      </c>
      <c r="H10" s="29">
        <v>0.63</v>
      </c>
      <c r="I10" s="35">
        <f t="shared" si="1"/>
        <v>29179.930500000002</v>
      </c>
      <c r="J10" s="28">
        <v>18790</v>
      </c>
      <c r="K10" s="29">
        <v>0.17</v>
      </c>
      <c r="L10" s="25" t="s">
        <v>17</v>
      </c>
      <c r="M10" s="29">
        <v>2.9</v>
      </c>
      <c r="N10" s="29">
        <f aca="true" t="shared" si="3" ref="N10:N23">J10*K10*M10</f>
        <v>9263.47</v>
      </c>
      <c r="O10" s="29">
        <v>0.63</v>
      </c>
      <c r="P10" s="40">
        <f aca="true" t="shared" si="4" ref="P10:P23">N10*O10*7</f>
        <v>40851.9027</v>
      </c>
      <c r="Q10" s="41">
        <f t="shared" si="2"/>
        <v>70031.8332</v>
      </c>
      <c r="R10" s="44">
        <v>0.01</v>
      </c>
    </row>
    <row r="11" spans="1:18" ht="32.25" customHeight="1">
      <c r="A11" s="3">
        <v>6</v>
      </c>
      <c r="B11" s="5" t="s">
        <v>28</v>
      </c>
      <c r="C11" s="28">
        <v>30152</v>
      </c>
      <c r="D11" s="29">
        <v>0.5</v>
      </c>
      <c r="E11" s="25" t="s">
        <v>18</v>
      </c>
      <c r="F11" s="29">
        <v>0.63</v>
      </c>
      <c r="G11" s="34">
        <f t="shared" si="0"/>
        <v>9497.88</v>
      </c>
      <c r="H11" s="29">
        <v>0.63</v>
      </c>
      <c r="I11" s="35">
        <f t="shared" si="1"/>
        <v>29918.322</v>
      </c>
      <c r="J11" s="28">
        <v>30152</v>
      </c>
      <c r="K11" s="29">
        <v>0.5</v>
      </c>
      <c r="L11" s="25" t="s">
        <v>18</v>
      </c>
      <c r="M11" s="29">
        <v>0.63</v>
      </c>
      <c r="N11" s="29">
        <f t="shared" si="3"/>
        <v>9497.88</v>
      </c>
      <c r="O11" s="29">
        <v>0.63</v>
      </c>
      <c r="P11" s="40">
        <f t="shared" si="4"/>
        <v>41885.650799999996</v>
      </c>
      <c r="Q11" s="41">
        <f t="shared" si="2"/>
        <v>71803.97279999999</v>
      </c>
      <c r="R11" s="44">
        <v>0.01</v>
      </c>
    </row>
    <row r="12" spans="1:18" ht="36" customHeight="1">
      <c r="A12" s="3">
        <v>7</v>
      </c>
      <c r="B12" s="5" t="s">
        <v>29</v>
      </c>
      <c r="C12" s="28">
        <v>56390</v>
      </c>
      <c r="D12" s="29">
        <v>1</v>
      </c>
      <c r="E12" s="25" t="s">
        <v>19</v>
      </c>
      <c r="F12" s="29">
        <v>1.35</v>
      </c>
      <c r="G12" s="34">
        <f t="shared" si="0"/>
        <v>76126.5</v>
      </c>
      <c r="H12" s="29">
        <v>0.63</v>
      </c>
      <c r="I12" s="35">
        <f t="shared" si="1"/>
        <v>239798.475</v>
      </c>
      <c r="J12" s="28">
        <v>56390</v>
      </c>
      <c r="K12" s="29">
        <v>1</v>
      </c>
      <c r="L12" s="25" t="s">
        <v>19</v>
      </c>
      <c r="M12" s="29">
        <v>1.35</v>
      </c>
      <c r="N12" s="29">
        <f t="shared" si="3"/>
        <v>76126.5</v>
      </c>
      <c r="O12" s="29">
        <v>0.63</v>
      </c>
      <c r="P12" s="40">
        <f t="shared" si="4"/>
        <v>335717.865</v>
      </c>
      <c r="Q12" s="41">
        <f t="shared" si="2"/>
        <v>575516.34</v>
      </c>
      <c r="R12" s="44">
        <v>0.06</v>
      </c>
    </row>
    <row r="13" spans="1:18" ht="30" customHeight="1">
      <c r="A13" s="3">
        <v>8</v>
      </c>
      <c r="B13" s="5" t="s">
        <v>30</v>
      </c>
      <c r="C13" s="28">
        <v>37590</v>
      </c>
      <c r="D13" s="29">
        <v>1</v>
      </c>
      <c r="E13" s="25" t="s">
        <v>19</v>
      </c>
      <c r="F13" s="29">
        <v>1.09</v>
      </c>
      <c r="G13" s="34">
        <f t="shared" si="0"/>
        <v>40973.100000000006</v>
      </c>
      <c r="H13" s="29">
        <v>0.63</v>
      </c>
      <c r="I13" s="35">
        <f t="shared" si="1"/>
        <v>129065.26500000001</v>
      </c>
      <c r="J13" s="28">
        <v>37590</v>
      </c>
      <c r="K13" s="29">
        <v>1</v>
      </c>
      <c r="L13" s="25" t="s">
        <v>19</v>
      </c>
      <c r="M13" s="29">
        <v>1.09</v>
      </c>
      <c r="N13" s="29">
        <f t="shared" si="3"/>
        <v>40973.100000000006</v>
      </c>
      <c r="O13" s="29">
        <v>0.63</v>
      </c>
      <c r="P13" s="40">
        <f t="shared" si="4"/>
        <v>180691.371</v>
      </c>
      <c r="Q13" s="41">
        <f t="shared" si="2"/>
        <v>309756.63600000006</v>
      </c>
      <c r="R13" s="44">
        <v>0.03</v>
      </c>
    </row>
    <row r="14" spans="1:18" ht="25.5" customHeight="1">
      <c r="A14" s="3">
        <v>9</v>
      </c>
      <c r="B14" s="5" t="s">
        <v>24</v>
      </c>
      <c r="C14" s="28"/>
      <c r="D14" s="29"/>
      <c r="E14" s="25"/>
      <c r="F14" s="29"/>
      <c r="G14" s="34"/>
      <c r="H14" s="29">
        <v>0.63</v>
      </c>
      <c r="I14" s="35"/>
      <c r="J14" s="28"/>
      <c r="K14" s="29"/>
      <c r="L14" s="12"/>
      <c r="M14" s="29"/>
      <c r="N14" s="29"/>
      <c r="O14" s="29"/>
      <c r="P14" s="40"/>
      <c r="Q14" s="41"/>
      <c r="R14" s="44"/>
    </row>
    <row r="15" spans="1:18" ht="30" customHeight="1">
      <c r="A15" s="3"/>
      <c r="B15" s="5" t="s">
        <v>4</v>
      </c>
      <c r="C15" s="28">
        <v>130130</v>
      </c>
      <c r="D15" s="29">
        <v>0.16</v>
      </c>
      <c r="E15" s="25" t="s">
        <v>17</v>
      </c>
      <c r="F15" s="29">
        <v>0.91</v>
      </c>
      <c r="G15" s="34">
        <f aca="true" t="shared" si="5" ref="G15:G20">C15*D15*F15</f>
        <v>18946.928</v>
      </c>
      <c r="H15" s="29">
        <v>0.63</v>
      </c>
      <c r="I15" s="35">
        <f t="shared" si="1"/>
        <v>59682.8232</v>
      </c>
      <c r="J15" s="11"/>
      <c r="K15" s="12"/>
      <c r="L15" s="12"/>
      <c r="M15" s="29"/>
      <c r="N15" s="29"/>
      <c r="O15" s="29"/>
      <c r="P15" s="40"/>
      <c r="Q15" s="41"/>
      <c r="R15" s="44"/>
    </row>
    <row r="16" spans="1:18" ht="31.5" customHeight="1">
      <c r="A16" s="3"/>
      <c r="B16" s="5" t="s">
        <v>5</v>
      </c>
      <c r="C16" s="28">
        <v>20800</v>
      </c>
      <c r="D16" s="29">
        <v>0.16</v>
      </c>
      <c r="E16" s="25" t="s">
        <v>17</v>
      </c>
      <c r="F16" s="29">
        <v>1.37</v>
      </c>
      <c r="G16" s="34">
        <f t="shared" si="5"/>
        <v>4559.360000000001</v>
      </c>
      <c r="H16" s="29">
        <v>0.63</v>
      </c>
      <c r="I16" s="35">
        <f t="shared" si="1"/>
        <v>14361.984000000002</v>
      </c>
      <c r="J16" s="11"/>
      <c r="K16" s="12"/>
      <c r="L16" s="12"/>
      <c r="M16" s="29"/>
      <c r="N16" s="29"/>
      <c r="O16" s="29"/>
      <c r="P16" s="40"/>
      <c r="Q16" s="41"/>
      <c r="R16" s="44"/>
    </row>
    <row r="17" spans="1:18" ht="28.5" customHeight="1">
      <c r="A17" s="3"/>
      <c r="B17" s="5" t="s">
        <v>6</v>
      </c>
      <c r="C17" s="28">
        <v>17300</v>
      </c>
      <c r="D17" s="29">
        <v>0.16</v>
      </c>
      <c r="E17" s="25" t="s">
        <v>17</v>
      </c>
      <c r="F17" s="29">
        <v>1.36</v>
      </c>
      <c r="G17" s="34">
        <f t="shared" si="5"/>
        <v>3764.4800000000005</v>
      </c>
      <c r="H17" s="29">
        <v>0.63</v>
      </c>
      <c r="I17" s="35">
        <f t="shared" si="1"/>
        <v>11858.112000000001</v>
      </c>
      <c r="J17" s="11"/>
      <c r="K17" s="12"/>
      <c r="L17" s="12"/>
      <c r="M17" s="29"/>
      <c r="N17" s="29"/>
      <c r="O17" s="29"/>
      <c r="P17" s="40"/>
      <c r="Q17" s="41"/>
      <c r="R17" s="44"/>
    </row>
    <row r="18" spans="1:18" ht="29.25" customHeight="1">
      <c r="A18" s="3"/>
      <c r="B18" s="5" t="s">
        <v>7</v>
      </c>
      <c r="C18" s="28">
        <v>50900</v>
      </c>
      <c r="D18" s="29">
        <v>0.16</v>
      </c>
      <c r="E18" s="25" t="s">
        <v>17</v>
      </c>
      <c r="F18" s="29">
        <v>1.09</v>
      </c>
      <c r="G18" s="34">
        <f t="shared" si="5"/>
        <v>8876.960000000001</v>
      </c>
      <c r="H18" s="29">
        <v>0.63</v>
      </c>
      <c r="I18" s="35">
        <f t="shared" si="1"/>
        <v>27962.424000000006</v>
      </c>
      <c r="J18" s="11"/>
      <c r="K18" s="12"/>
      <c r="L18" s="12"/>
      <c r="M18" s="29"/>
      <c r="N18" s="29"/>
      <c r="O18" s="29"/>
      <c r="P18" s="40"/>
      <c r="Q18" s="41"/>
      <c r="R18" s="44"/>
    </row>
    <row r="19" spans="1:18" ht="33.75" customHeight="1">
      <c r="A19" s="3"/>
      <c r="B19" s="5" t="s">
        <v>8</v>
      </c>
      <c r="C19" s="28">
        <v>17300</v>
      </c>
      <c r="D19" s="29">
        <v>0.25</v>
      </c>
      <c r="E19" s="25" t="s">
        <v>20</v>
      </c>
      <c r="F19" s="29">
        <v>1.71</v>
      </c>
      <c r="G19" s="34">
        <f t="shared" si="5"/>
        <v>7395.75</v>
      </c>
      <c r="H19" s="29">
        <v>0.63</v>
      </c>
      <c r="I19" s="35">
        <f t="shared" si="1"/>
        <v>23296.612500000003</v>
      </c>
      <c r="J19" s="11"/>
      <c r="K19" s="12"/>
      <c r="L19" s="12"/>
      <c r="M19" s="29"/>
      <c r="N19" s="29"/>
      <c r="O19" s="29"/>
      <c r="P19" s="40"/>
      <c r="Q19" s="41"/>
      <c r="R19" s="44"/>
    </row>
    <row r="20" spans="1:18" ht="39" customHeight="1">
      <c r="A20" s="3">
        <v>10</v>
      </c>
      <c r="B20" s="5" t="s">
        <v>31</v>
      </c>
      <c r="C20" s="28">
        <v>3510</v>
      </c>
      <c r="D20" s="29">
        <v>10</v>
      </c>
      <c r="E20" s="26" t="s">
        <v>21</v>
      </c>
      <c r="F20" s="29">
        <v>1.46</v>
      </c>
      <c r="G20" s="34">
        <f t="shared" si="5"/>
        <v>51246</v>
      </c>
      <c r="H20" s="29">
        <v>0.63</v>
      </c>
      <c r="I20" s="35">
        <f t="shared" si="1"/>
        <v>161424.9</v>
      </c>
      <c r="J20" s="11">
        <v>3510</v>
      </c>
      <c r="K20" s="12">
        <v>10</v>
      </c>
      <c r="L20" s="26" t="s">
        <v>21</v>
      </c>
      <c r="M20" s="29">
        <v>1.46</v>
      </c>
      <c r="N20" s="29">
        <f t="shared" si="3"/>
        <v>51246</v>
      </c>
      <c r="O20" s="29">
        <v>0.63</v>
      </c>
      <c r="P20" s="40">
        <f t="shared" si="4"/>
        <v>225994.86</v>
      </c>
      <c r="Q20" s="41">
        <f>I20+P20</f>
        <v>387419.76</v>
      </c>
      <c r="R20" s="44">
        <v>0.04</v>
      </c>
    </row>
    <row r="21" spans="1:18" ht="33.75" customHeight="1">
      <c r="A21" s="3">
        <v>11</v>
      </c>
      <c r="B21" s="5" t="s">
        <v>32</v>
      </c>
      <c r="C21" s="28"/>
      <c r="D21" s="29"/>
      <c r="E21" s="25"/>
      <c r="F21" s="29"/>
      <c r="G21" s="29"/>
      <c r="H21" s="29"/>
      <c r="I21" s="36"/>
      <c r="J21" s="11">
        <v>64895</v>
      </c>
      <c r="K21" s="12">
        <v>3</v>
      </c>
      <c r="L21" s="25" t="s">
        <v>23</v>
      </c>
      <c r="M21" s="29">
        <v>0.15</v>
      </c>
      <c r="N21" s="29">
        <f t="shared" si="3"/>
        <v>29202.75</v>
      </c>
      <c r="O21" s="29">
        <v>0.63</v>
      </c>
      <c r="P21" s="40">
        <f t="shared" si="4"/>
        <v>128784.12750000002</v>
      </c>
      <c r="Q21" s="41">
        <f>I21+P21</f>
        <v>128784.12750000002</v>
      </c>
      <c r="R21" s="44">
        <v>0.01</v>
      </c>
    </row>
    <row r="22" spans="1:18" ht="32.25" customHeight="1">
      <c r="A22" s="8">
        <v>12</v>
      </c>
      <c r="B22" s="7" t="s">
        <v>33</v>
      </c>
      <c r="C22" s="28"/>
      <c r="D22" s="29"/>
      <c r="E22" s="12"/>
      <c r="F22" s="29"/>
      <c r="G22" s="29"/>
      <c r="H22" s="29"/>
      <c r="I22" s="36"/>
      <c r="J22" s="11">
        <v>94682</v>
      </c>
      <c r="K22" s="12">
        <v>4</v>
      </c>
      <c r="L22" s="25" t="s">
        <v>15</v>
      </c>
      <c r="M22" s="29">
        <v>0.71</v>
      </c>
      <c r="N22" s="29">
        <f t="shared" si="3"/>
        <v>268896.88</v>
      </c>
      <c r="O22" s="29">
        <v>0.63</v>
      </c>
      <c r="P22" s="40">
        <f t="shared" si="4"/>
        <v>1185835.2408</v>
      </c>
      <c r="Q22" s="41">
        <f>I22+P22</f>
        <v>1185835.2408</v>
      </c>
      <c r="R22" s="44">
        <v>0.13</v>
      </c>
    </row>
    <row r="23" spans="1:18" ht="30" customHeight="1">
      <c r="A23" s="8">
        <v>13</v>
      </c>
      <c r="B23" s="9" t="s">
        <v>34</v>
      </c>
      <c r="C23" s="30"/>
      <c r="D23" s="31"/>
      <c r="E23" s="14"/>
      <c r="F23" s="31"/>
      <c r="G23" s="31"/>
      <c r="H23" s="31"/>
      <c r="I23" s="37"/>
      <c r="J23" s="13">
        <v>6720</v>
      </c>
      <c r="K23" s="14">
        <v>2</v>
      </c>
      <c r="L23" s="19" t="s">
        <v>19</v>
      </c>
      <c r="M23" s="31">
        <v>4.48</v>
      </c>
      <c r="N23" s="29">
        <f t="shared" si="3"/>
        <v>60211.200000000004</v>
      </c>
      <c r="O23" s="29">
        <v>0.63</v>
      </c>
      <c r="P23" s="40">
        <f t="shared" si="4"/>
        <v>265531.39200000005</v>
      </c>
      <c r="Q23" s="41">
        <f>I23+P23</f>
        <v>265531.39200000005</v>
      </c>
      <c r="R23" s="45">
        <v>0.01</v>
      </c>
    </row>
    <row r="24" spans="1:18" ht="25.5" customHeight="1" thickBot="1">
      <c r="A24" s="1"/>
      <c r="B24" s="10" t="s">
        <v>9</v>
      </c>
      <c r="C24" s="32"/>
      <c r="D24" s="33"/>
      <c r="E24" s="15"/>
      <c r="F24" s="33"/>
      <c r="G24" s="38">
        <f>SUM(G6:G23)</f>
        <v>1556672.36</v>
      </c>
      <c r="H24" s="33"/>
      <c r="I24" s="39">
        <f>SUM(I6:I23)</f>
        <v>4903517.933999999</v>
      </c>
      <c r="J24" s="16"/>
      <c r="K24" s="17"/>
      <c r="L24" s="17"/>
      <c r="M24" s="42"/>
      <c r="N24" s="42">
        <f>SUM(N6:N23)</f>
        <v>1700878.26</v>
      </c>
      <c r="O24" s="42"/>
      <c r="P24" s="38">
        <f>SUM(P6:P23)</f>
        <v>7500873.126600002</v>
      </c>
      <c r="Q24" s="43">
        <f>I24+P24</f>
        <v>12404391.060600001</v>
      </c>
      <c r="R24" s="46">
        <f>SUM(R6:R23)</f>
        <v>1.34</v>
      </c>
    </row>
    <row r="25" spans="3:4" ht="12.75">
      <c r="C25" s="27"/>
      <c r="D25" s="27"/>
    </row>
  </sheetData>
  <mergeCells count="20">
    <mergeCell ref="R3:R4"/>
    <mergeCell ref="N3:N4"/>
    <mergeCell ref="O3:O4"/>
    <mergeCell ref="P3:P4"/>
    <mergeCell ref="Q3:Q4"/>
    <mergeCell ref="M3:M4"/>
    <mergeCell ref="A1:M1"/>
    <mergeCell ref="C2:I2"/>
    <mergeCell ref="A3:A4"/>
    <mergeCell ref="B3:B4"/>
    <mergeCell ref="C3:C4"/>
    <mergeCell ref="D3:D4"/>
    <mergeCell ref="F3:F4"/>
    <mergeCell ref="G3:G4"/>
    <mergeCell ref="H3:H4"/>
    <mergeCell ref="E3:E4"/>
    <mergeCell ref="L3:L4"/>
    <mergeCell ref="I3:I4"/>
    <mergeCell ref="J3:J4"/>
    <mergeCell ref="K3:K4"/>
  </mergeCells>
  <printOptions/>
  <pageMargins left="0.16" right="0.17" top="0.39" bottom="1" header="0.24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2011-08-23T05:39:05Z</cp:lastPrinted>
  <dcterms:created xsi:type="dcterms:W3CDTF">2009-11-24T08:47:14Z</dcterms:created>
  <dcterms:modified xsi:type="dcterms:W3CDTF">2011-10-03T11:08:00Z</dcterms:modified>
  <cp:category/>
  <cp:version/>
  <cp:contentType/>
  <cp:contentStatus/>
</cp:coreProperties>
</file>