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Кооп.6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<sst xmlns="http://schemas.openxmlformats.org/spreadsheetml/2006/main" count="116" uniqueCount="58">
  <si>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за 2011 г. по дому №6 по ул. Кооперативная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</si>
  <si>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</si>
  <si>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</si>
  <si>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</si>
  <si>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</si>
  <si>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</si>
  <si>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</si>
  <si>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</si>
  <si>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</si>
  <si>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</si>
  <si>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</si>
  <si>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</si>
  <si>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</si>
  <si>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</si>
  <si>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</si>
  <si>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</si>
  <si>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</si>
  <si>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</si>
  <si>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</si>
  <si>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</si>
  <si>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</si>
  <si>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  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</si>
  <si>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</si>
  <si>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</si>
  <si>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</si>
  <si>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</si>
  <si>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</si>
  <si>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</si>
  <si>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</si>
  <si>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</si>
  <si>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</si>
  <si>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</si>
  <si>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</si>
  <si>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</si>
  <si>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</si>
  <si>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</si>
  <si>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</si>
  <si>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</si>
  <si>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</si>
  <si>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</si>
  <si>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</si>
  <si>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</si>
  <si>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</si>
  <si>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 xml:space="preserve">Счетчики 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</si>
  <si>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</si>
  <si>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</si>
  <si>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</si>
  <si>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</si>
  <si>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</si>
  <si>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Воронки водосточные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</si>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</sst>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0" fontId="0" fillId="0" borderId="5" xfId="0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77"/>
  <sheetViews>
    <sheetView tabSelected="1" workbookViewId="0" topLeftCell="A55">
      <pane xSplit="4" topLeftCell="E1" activePane="topRight" state="frozen"/>
      <selection pane="topRight" activeCell="M75" sqref="M75"/>
    </sheetView>
  </sheetViews>
  <sheetFormatPr defaultColWidth="9.00390625" defaultRowHeight="12.75"/>
  <cols>
    <col min="5" max="11" width="9.25390625" style="0" bestFit="1" customWidth="1"/>
    <col min="12" max="12" width="10.125" style="0" bestFit="1" customWidth="1"/>
    <col min="13" max="16" width="9.25390625" style="0" bestFit="1" customWidth="1"/>
    <col min="17" max="17" width="13.00390625" style="0" customWidth="1"/>
  </cols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2"/>
      <c r="P14" s="26">
        <f>8+8+4+4</f>
        <v>24</v>
      </c>
      <c r="Q14" s="27">
        <f t="shared" si="0"/>
        <v>24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>
        <f>4132+3467+1535+1535</f>
        <v>10669</v>
      </c>
      <c r="Q15" s="43">
        <f t="shared" si="0"/>
        <v>10669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>
        <v>2</v>
      </c>
      <c r="I16" s="26"/>
      <c r="J16" s="26"/>
      <c r="K16" s="26"/>
      <c r="L16" s="26"/>
      <c r="M16" s="26">
        <v>1</v>
      </c>
      <c r="N16" s="26"/>
      <c r="O16" s="42"/>
      <c r="P16" s="26"/>
      <c r="Q16" s="27">
        <f t="shared" si="0"/>
        <v>3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>
        <v>2759</v>
      </c>
      <c r="I17" s="41"/>
      <c r="J17" s="41"/>
      <c r="K17" s="41"/>
      <c r="L17" s="41"/>
      <c r="M17" s="41">
        <v>938</v>
      </c>
      <c r="N17" s="41"/>
      <c r="O17" s="41"/>
      <c r="P17" s="41"/>
      <c r="Q17" s="34">
        <f t="shared" si="0"/>
        <v>3697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2"/>
      <c r="P18" s="26"/>
      <c r="Q18" s="27">
        <f t="shared" si="0"/>
        <v>0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4">
        <f t="shared" si="0"/>
        <v>0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>
        <v>8</v>
      </c>
      <c r="L20" s="26"/>
      <c r="M20" s="26"/>
      <c r="N20" s="26"/>
      <c r="O20" s="42"/>
      <c r="P20" s="26"/>
      <c r="Q20" s="27">
        <f t="shared" si="0"/>
        <v>8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>
        <v>6837</v>
      </c>
      <c r="L21" s="41"/>
      <c r="M21" s="41"/>
      <c r="N21" s="41"/>
      <c r="O21" s="41"/>
      <c r="P21" s="41"/>
      <c r="Q21" s="34">
        <f t="shared" si="0"/>
        <v>6837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0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0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42">
        <v>1</v>
      </c>
      <c r="P24" s="26"/>
      <c r="Q24" s="27">
        <f t="shared" si="0"/>
        <v>1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>
        <v>449</v>
      </c>
      <c r="P25" s="41"/>
      <c r="Q25" s="34">
        <f t="shared" si="0"/>
        <v>449</v>
      </c>
    </row>
    <row r="26" spans="1:17" ht="15.75">
      <c r="A26" s="44" t="s">
        <v>28</v>
      </c>
      <c r="B26" s="45"/>
      <c r="C26" s="46"/>
      <c r="D26" s="36" t="s">
        <v>17</v>
      </c>
      <c r="E26" s="26"/>
      <c r="F26" s="26"/>
      <c r="G26" s="26"/>
      <c r="H26" s="26"/>
      <c r="I26" s="26"/>
      <c r="J26" s="26"/>
      <c r="K26" s="26"/>
      <c r="L26" s="26"/>
      <c r="M26" s="26">
        <v>1</v>
      </c>
      <c r="N26" s="26"/>
      <c r="O26" s="42"/>
      <c r="P26" s="26"/>
      <c r="Q26" s="27">
        <f t="shared" si="0"/>
        <v>1</v>
      </c>
    </row>
    <row r="27" spans="1:17" ht="15.75">
      <c r="A27" s="47"/>
      <c r="B27" s="48"/>
      <c r="C27" s="49"/>
      <c r="D27" s="50" t="s">
        <v>18</v>
      </c>
      <c r="E27" s="41"/>
      <c r="F27" s="41"/>
      <c r="G27" s="41"/>
      <c r="H27" s="41"/>
      <c r="I27" s="41"/>
      <c r="J27" s="41"/>
      <c r="K27" s="41"/>
      <c r="L27" s="41"/>
      <c r="M27" s="41">
        <v>2674</v>
      </c>
      <c r="N27" s="41"/>
      <c r="O27" s="41"/>
      <c r="P27" s="41"/>
      <c r="Q27" s="34">
        <f t="shared" si="0"/>
        <v>2674</v>
      </c>
    </row>
    <row r="28" spans="1:17" ht="15.75">
      <c r="A28" s="44" t="s">
        <v>29</v>
      </c>
      <c r="B28" s="45"/>
      <c r="C28" s="46"/>
      <c r="D28" s="25" t="s">
        <v>17</v>
      </c>
      <c r="E28" s="26"/>
      <c r="F28" s="26"/>
      <c r="G28" s="26"/>
      <c r="H28" s="26"/>
      <c r="I28" s="26">
        <v>3</v>
      </c>
      <c r="J28" s="42"/>
      <c r="K28" s="26">
        <v>13</v>
      </c>
      <c r="L28" s="26">
        <v>1</v>
      </c>
      <c r="M28" s="26"/>
      <c r="N28" s="26"/>
      <c r="O28" s="26"/>
      <c r="P28" s="26">
        <f>6+3+2</f>
        <v>11</v>
      </c>
      <c r="Q28" s="27">
        <f t="shared" si="0"/>
        <v>28</v>
      </c>
    </row>
    <row r="29" spans="1:17" ht="15.75">
      <c r="A29" s="47"/>
      <c r="B29" s="48"/>
      <c r="C29" s="49"/>
      <c r="D29" s="40" t="s">
        <v>18</v>
      </c>
      <c r="E29" s="41"/>
      <c r="F29" s="41"/>
      <c r="G29" s="41"/>
      <c r="H29" s="41"/>
      <c r="I29" s="41">
        <v>760</v>
      </c>
      <c r="J29" s="41"/>
      <c r="K29" s="41">
        <v>4564</v>
      </c>
      <c r="L29" s="41">
        <v>155</v>
      </c>
      <c r="M29" s="41"/>
      <c r="N29" s="41"/>
      <c r="O29" s="41"/>
      <c r="P29" s="41">
        <f>1521+465+310</f>
        <v>2296</v>
      </c>
      <c r="Q29" s="34">
        <f t="shared" si="0"/>
        <v>7775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>
        <v>40</v>
      </c>
      <c r="M36" s="26"/>
      <c r="N36" s="26"/>
      <c r="O36" s="26"/>
      <c r="P36" s="42"/>
      <c r="Q36" s="27">
        <f t="shared" si="0"/>
        <v>40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>
        <v>11384</v>
      </c>
      <c r="M37" s="41"/>
      <c r="N37" s="41"/>
      <c r="O37" s="41"/>
      <c r="P37" s="41"/>
      <c r="Q37" s="43">
        <f t="shared" si="0"/>
        <v>11384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>
        <v>124</v>
      </c>
      <c r="M40" s="26"/>
      <c r="N40" s="26"/>
      <c r="O40" s="42"/>
      <c r="P40" s="26"/>
      <c r="Q40" s="27">
        <f t="shared" si="0"/>
        <v>124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>
        <v>66480</v>
      </c>
      <c r="M41" s="41"/>
      <c r="N41" s="41"/>
      <c r="O41" s="41"/>
      <c r="P41" s="41"/>
      <c r="Q41" s="34">
        <f t="shared" si="0"/>
        <v>66480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2"/>
      <c r="P45" s="26"/>
      <c r="Q45" s="27">
        <f t="shared" si="0"/>
        <v>0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4">
        <f t="shared" si="0"/>
        <v>0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2"/>
      <c r="P47" s="26"/>
      <c r="Q47" s="27">
        <f t="shared" si="0"/>
        <v>0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>
        <v>155</v>
      </c>
      <c r="M48" s="41"/>
      <c r="N48" s="41"/>
      <c r="O48" s="41">
        <v>22</v>
      </c>
      <c r="P48" s="41"/>
      <c r="Q48" s="34">
        <f t="shared" si="0"/>
        <v>177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50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/>
      <c r="P51" s="26"/>
      <c r="Q51" s="27">
        <f t="shared" si="0"/>
        <v>0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34">
        <f t="shared" si="0"/>
        <v>0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50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2"/>
      <c r="P61" s="26"/>
      <c r="Q61" s="27">
        <f t="shared" si="0"/>
        <v>0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34">
        <f t="shared" si="0"/>
        <v>0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23" t="s">
        <v>49</v>
      </c>
      <c r="B65" s="24"/>
      <c r="C65" s="35"/>
      <c r="D65" s="25" t="s">
        <v>47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2"/>
      <c r="P65" s="26"/>
      <c r="Q65" s="27">
        <f t="shared" si="0"/>
        <v>0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3">
        <f t="shared" si="0"/>
        <v>0</v>
      </c>
    </row>
    <row r="67" spans="1:17" ht="15.75">
      <c r="A67" s="44" t="s">
        <v>51</v>
      </c>
      <c r="B67" s="45"/>
      <c r="C67" s="46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47"/>
      <c r="B68" s="48"/>
      <c r="C68" s="49"/>
      <c r="D68" s="50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>
        <v>115</v>
      </c>
      <c r="I70" s="41">
        <v>184</v>
      </c>
      <c r="J70" s="41"/>
      <c r="K70" s="41">
        <v>1657</v>
      </c>
      <c r="L70" s="41">
        <v>19064</v>
      </c>
      <c r="M70" s="41">
        <v>303</v>
      </c>
      <c r="N70" s="41"/>
      <c r="O70" s="41">
        <f>38+0.287</f>
        <v>38.287</v>
      </c>
      <c r="P70" s="41">
        <v>2485</v>
      </c>
      <c r="Q70" s="34">
        <f t="shared" si="0"/>
        <v>23846.287</v>
      </c>
    </row>
    <row r="71" spans="1:17" ht="21" customHeight="1">
      <c r="A71" s="58" t="s">
        <v>53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/>
      <c r="F72" s="41"/>
      <c r="G72" s="41"/>
      <c r="H72" s="41">
        <v>500</v>
      </c>
      <c r="I72" s="41">
        <v>220</v>
      </c>
      <c r="J72" s="41"/>
      <c r="K72" s="41">
        <v>2455</v>
      </c>
      <c r="L72" s="41">
        <f>97238*172442/777224</f>
        <v>21574.108874661615</v>
      </c>
      <c r="M72" s="41">
        <f>(M17+M27+M70)*0.2705</f>
        <v>1059.0075000000002</v>
      </c>
      <c r="N72" s="41"/>
      <c r="O72" s="41"/>
      <c r="P72" s="41"/>
      <c r="Q72" s="34">
        <f>SUM(E72:P72)</f>
        <v>25808.116374661615</v>
      </c>
    </row>
    <row r="73" spans="1:17" ht="15.75">
      <c r="A73" s="65" t="s">
        <v>54</v>
      </c>
      <c r="B73" s="66"/>
      <c r="C73" s="67"/>
      <c r="D73" s="68"/>
      <c r="E73" s="69">
        <f aca="true" t="shared" si="1" ref="E73:Q73">E7+E9+E11+E13+E15+E17+E19+E21+E23+E25+E27+E29+E31+E33+E35+E37+E39+E41+E43+E46+E48+E50+E52+E54+E56+E58+E60+E62+E64+E66+E68+E70+E72</f>
        <v>0</v>
      </c>
      <c r="F73" s="69">
        <f t="shared" si="1"/>
        <v>0</v>
      </c>
      <c r="G73" s="69">
        <f t="shared" si="1"/>
        <v>0</v>
      </c>
      <c r="H73" s="69">
        <f t="shared" si="1"/>
        <v>3374</v>
      </c>
      <c r="I73" s="69">
        <f t="shared" si="1"/>
        <v>1164</v>
      </c>
      <c r="J73" s="69">
        <f t="shared" si="1"/>
        <v>0</v>
      </c>
      <c r="K73" s="69">
        <f t="shared" si="1"/>
        <v>15513</v>
      </c>
      <c r="L73" s="69">
        <f t="shared" si="1"/>
        <v>118812.10887466162</v>
      </c>
      <c r="M73" s="69">
        <f t="shared" si="1"/>
        <v>4974.0075</v>
      </c>
      <c r="N73" s="69">
        <f t="shared" si="1"/>
        <v>0</v>
      </c>
      <c r="O73" s="69">
        <f t="shared" si="1"/>
        <v>509.287</v>
      </c>
      <c r="P73" s="69">
        <f t="shared" si="1"/>
        <v>15450</v>
      </c>
      <c r="Q73" s="69">
        <f t="shared" si="1"/>
        <v>159796.40337466163</v>
      </c>
    </row>
    <row r="74" spans="1:17" ht="15.75">
      <c r="A74" s="70" t="s">
        <v>55</v>
      </c>
      <c r="B74" s="71"/>
      <c r="C74" s="72" t="s">
        <v>56</v>
      </c>
      <c r="D74" s="73"/>
      <c r="E74" s="74">
        <v>15380.1</v>
      </c>
      <c r="F74" s="75">
        <v>15380.1</v>
      </c>
      <c r="G74" s="74">
        <v>15380.1</v>
      </c>
      <c r="H74" s="74">
        <v>15380.1</v>
      </c>
      <c r="I74" s="74">
        <v>15380.1</v>
      </c>
      <c r="J74" s="74">
        <v>15380.1</v>
      </c>
      <c r="K74" s="74">
        <v>15380.1</v>
      </c>
      <c r="L74" s="74">
        <v>15380.1</v>
      </c>
      <c r="M74" s="74">
        <v>15380.1</v>
      </c>
      <c r="N74" s="74">
        <v>15380.1</v>
      </c>
      <c r="O74" s="76">
        <v>15380.1</v>
      </c>
      <c r="P74" s="74">
        <v>15380.1</v>
      </c>
      <c r="Q74" s="77">
        <f>SUM(E74:P74)</f>
        <v>184561.20000000004</v>
      </c>
    </row>
    <row r="75" spans="1:17" ht="15.75">
      <c r="A75" s="78"/>
      <c r="B75" s="79"/>
      <c r="C75" s="80" t="s">
        <v>57</v>
      </c>
      <c r="D75" s="73"/>
      <c r="E75" s="74">
        <v>10722.01</v>
      </c>
      <c r="F75" s="75">
        <v>13549.58</v>
      </c>
      <c r="G75" s="74">
        <v>14233.5</v>
      </c>
      <c r="H75" s="74">
        <v>13689.65</v>
      </c>
      <c r="I75" s="74">
        <v>14496.52</v>
      </c>
      <c r="J75" s="74">
        <v>14352</v>
      </c>
      <c r="K75" s="74">
        <v>15812.67</v>
      </c>
      <c r="L75" s="74">
        <v>17564.72</v>
      </c>
      <c r="M75" s="74">
        <v>11973.3</v>
      </c>
      <c r="N75" s="74">
        <v>15347.85</v>
      </c>
      <c r="O75" s="74">
        <v>13471.66</v>
      </c>
      <c r="P75" s="74">
        <v>14915.4</v>
      </c>
      <c r="Q75" s="77">
        <f>SUM(E75:P75)</f>
        <v>170128.86</v>
      </c>
    </row>
    <row r="76" spans="6:17" ht="12.75">
      <c r="F76" s="3"/>
      <c r="Q76" s="4"/>
    </row>
    <row r="77" spans="6:17" ht="12.75">
      <c r="F77" s="3"/>
      <c r="P77">
        <v>12965</v>
      </c>
      <c r="Q77" s="4"/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2012-01-29T12:20:31Z</dcterms:created>
  <dcterms:modified xsi:type="dcterms:W3CDTF">2012-01-29T12:20:31Z</dcterms:modified>
  <cp:category/>
  <cp:version/>
  <cp:contentType/>
  <cp:contentStatus/>
</cp:coreProperties>
</file>