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Пушк.23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<sst xmlns="http://schemas.openxmlformats.org/spreadsheetml/2006/main" count="116" uniqueCount="58">
  <si>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№23 по ул. Пушкина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</si>
  <si>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</si>
  <si>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</si>
  <si>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</si>
  <si>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</si>
  <si>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</si>
  <si>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</si>
  <si>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</si>
  <si>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</si>
  <si>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</si>
  <si>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</si>
  <si>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</si>
  <si>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</si>
  <si>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</si>
  <si>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</si>
  <si>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</si>
  <si>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</si>
  <si>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</si>
  <si>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</si>
  <si>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</si>
  <si>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</si>
  <si>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</si>
  <si>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</si>
  <si>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</si>
  <si>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</si>
  <si>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</si>
  <si>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</si>
  <si>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</si>
  <si>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</si>
  <si>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</si>
  <si>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</si>
  <si>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</si>
  <si>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</si>
  <si>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</si>
  <si>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</si>
  <si>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</si>
  <si>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</si>
  <si>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</si>
  <si>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</si>
  <si>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</si>
  <si>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</si>
  <si>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</si>
  <si>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</si>
  <si>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</si>
  <si>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</si>
  <si>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</si>
  <si>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</si>
  <si>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</si>
  <si>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</si>
  <si>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</si>
  <si>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</si>
  <si>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Переклад дымовых труб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</si>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</sst>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8"/>
  <sheetViews>
    <sheetView tabSelected="1" workbookViewId="0" topLeftCell="A53">
      <pane xSplit="4" topLeftCell="E1" activePane="topRight" state="frozen"/>
      <selection pane="topRight" activeCell="P74" sqref="P74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>
        <v>1</v>
      </c>
      <c r="O28" s="26"/>
      <c r="P28" s="26"/>
      <c r="Q28" s="27">
        <f t="shared" si="0"/>
        <v>1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>
        <v>155</v>
      </c>
      <c r="O29" s="41"/>
      <c r="P29" s="41"/>
      <c r="Q29" s="34">
        <f t="shared" si="0"/>
        <v>155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>
        <f>2+1+1+1+1</f>
        <v>6</v>
      </c>
      <c r="O45" s="42"/>
      <c r="P45" s="26"/>
      <c r="Q45" s="27">
        <f t="shared" si="0"/>
        <v>6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>
        <f>122+49+61+49+61</f>
        <v>342</v>
      </c>
      <c r="O46" s="41"/>
      <c r="P46" s="41"/>
      <c r="Q46" s="34">
        <f t="shared" si="0"/>
        <v>342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>
        <f>5+5+68</f>
        <v>78</v>
      </c>
      <c r="N67" s="26"/>
      <c r="O67" s="42"/>
      <c r="P67" s="26"/>
      <c r="Q67" s="27">
        <f t="shared" si="0"/>
        <v>78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>
        <f>2292+4265+12106</f>
        <v>18663</v>
      </c>
      <c r="N68" s="41"/>
      <c r="O68" s="41"/>
      <c r="P68" s="41"/>
      <c r="Q68" s="34">
        <f t="shared" si="0"/>
        <v>18663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/>
      <c r="M70" s="41">
        <v>11704</v>
      </c>
      <c r="N70" s="41">
        <v>146</v>
      </c>
      <c r="O70" s="41"/>
      <c r="P70" s="41"/>
      <c r="Q70" s="34">
        <f t="shared" si="0"/>
        <v>11850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/>
      <c r="K72" s="41"/>
      <c r="L72" s="41"/>
      <c r="M72" s="41">
        <f>(M68+M70)*0.2705</f>
        <v>8214.273500000001</v>
      </c>
      <c r="N72" s="41">
        <f>643*0.22394</f>
        <v>143.99342</v>
      </c>
      <c r="O72" s="41"/>
      <c r="P72" s="41"/>
      <c r="Q72" s="34">
        <f>SUM(E72:P72)</f>
        <v>8358.266920000002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0</v>
      </c>
      <c r="M73" s="69">
        <f>M7+M9+M11+M13+M15+M17+M19+M21+M23+M25+M27+M29+M31+M33+M35+M37+M39+M41+M43+M46+M48+M50+M52+M54+M56+M58+M60+M62+M64+M66+M68+M70+M72</f>
        <v>38581.2735</v>
      </c>
      <c r="N73" s="69">
        <f>N7+N9+N11+N13+N15+N17+N19+N21+N23+N25+N27+N29+N31+N33+N35+N37+N39+N41+N43+N46+N48+N50+N52+N54+N56+N58+N60+N62+N64+N66+N68+N70+N72</f>
        <v>786.99342</v>
      </c>
      <c r="O73" s="69">
        <f t="shared" si="1"/>
        <v>0</v>
      </c>
      <c r="P73" s="69">
        <f t="shared" si="1"/>
        <v>0</v>
      </c>
      <c r="Q73" s="69">
        <f t="shared" si="1"/>
        <v>39368.26692</v>
      </c>
    </row>
    <row r="74" spans="1:17" ht="15.75">
      <c r="A74" s="70" t="s">
        <v>55</v>
      </c>
      <c r="B74" s="71"/>
      <c r="C74" s="72" t="s">
        <v>56</v>
      </c>
      <c r="D74" s="73"/>
      <c r="E74" s="74">
        <v>3786.44</v>
      </c>
      <c r="F74" s="75">
        <v>3786.44</v>
      </c>
      <c r="G74" s="74">
        <v>3786.44</v>
      </c>
      <c r="H74" s="74">
        <v>3786.44</v>
      </c>
      <c r="I74" s="74">
        <v>3786.44</v>
      </c>
      <c r="J74" s="74">
        <v>3786.44</v>
      </c>
      <c r="K74" s="74">
        <v>3786.44</v>
      </c>
      <c r="L74" s="74">
        <v>3786.44</v>
      </c>
      <c r="M74" s="74">
        <v>3786.44</v>
      </c>
      <c r="N74" s="74">
        <v>3786.44</v>
      </c>
      <c r="O74" s="74">
        <v>3786.44</v>
      </c>
      <c r="P74" s="74">
        <v>3786.44</v>
      </c>
      <c r="Q74" s="76">
        <f>SUM(E74:P74)</f>
        <v>45437.280000000006</v>
      </c>
    </row>
    <row r="75" spans="1:17" ht="15.75">
      <c r="A75" s="77"/>
      <c r="B75" s="78"/>
      <c r="C75" s="79" t="s">
        <v>57</v>
      </c>
      <c r="D75" s="73"/>
      <c r="E75" s="74">
        <v>2522.5</v>
      </c>
      <c r="F75" s="75">
        <v>4862.26</v>
      </c>
      <c r="G75" s="74">
        <v>6376.27</v>
      </c>
      <c r="H75" s="74">
        <v>3000.12</v>
      </c>
      <c r="I75" s="74">
        <v>3186.72</v>
      </c>
      <c r="J75" s="74">
        <v>4462.94</v>
      </c>
      <c r="K75" s="74">
        <v>4215.44</v>
      </c>
      <c r="L75" s="74">
        <v>4433.41</v>
      </c>
      <c r="M75" s="74">
        <v>2683.24</v>
      </c>
      <c r="N75" s="74">
        <v>2625.62</v>
      </c>
      <c r="O75" s="74">
        <v>3760.1</v>
      </c>
      <c r="P75" s="74">
        <v>2971.36</v>
      </c>
      <c r="Q75" s="76">
        <f>SUM(E75:P75)</f>
        <v>45099.98</v>
      </c>
    </row>
    <row r="76" spans="6:17" ht="12.75">
      <c r="F76" s="3"/>
      <c r="Q76" s="4"/>
    </row>
    <row r="77" spans="6:17" ht="12.75">
      <c r="F77" s="3"/>
      <c r="Q77" s="4"/>
    </row>
    <row r="78" ht="12.75">
      <c r="M78">
        <v>30367</v>
      </c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2012-01-29T12:20:35Z</dcterms:created>
  <dcterms:modified xsi:type="dcterms:W3CDTF">2012-01-29T12:20:35Z</dcterms:modified>
  <cp:category/>
  <cp:version/>
  <cp:contentType/>
  <cp:contentStatus/>
</cp:coreProperties>
</file>