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Пушк.27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<sst xmlns="http://schemas.openxmlformats.org/spreadsheetml/2006/main" count="116" uniqueCount="58">
  <si>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№27 по ул. Пушкина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</si>
  <si>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</si>
  <si>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</si>
  <si>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</si>
  <si>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</si>
  <si>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</si>
  <si>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</si>
  <si>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</si>
  <si>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</si>
  <si>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</si>
  <si>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</si>
  <si>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</si>
  <si>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</si>
  <si>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</si>
  <si>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</si>
  <si>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</si>
  <si>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</si>
  <si>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</si>
  <si>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</si>
  <si>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</si>
  <si>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</si>
  <si>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</si>
  <si>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</si>
  <si>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</si>
  <si>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</si>
  <si>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</si>
  <si>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</si>
  <si>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</si>
  <si>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</si>
  <si>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</si>
  <si>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</si>
  <si>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</si>
  <si>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</si>
  <si>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</si>
  <si>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</si>
  <si>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</si>
  <si>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</si>
  <si>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</si>
  <si>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</si>
  <si>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</si>
  <si>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</si>
  <si>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</si>
  <si>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</si>
  <si>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</si>
  <si>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</si>
  <si>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</si>
  <si>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</si>
  <si>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</si>
  <si>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</si>
  <si>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Переклад.дымовых труб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</si>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</sst>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61">
      <pane xSplit="4" topLeftCell="E1" activePane="topRight" state="frozen"/>
      <selection pane="topRight" activeCell="F76" sqref="F76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>
        <v>40</v>
      </c>
      <c r="M10" s="26">
        <f>40+27</f>
        <v>67</v>
      </c>
      <c r="N10" s="26"/>
      <c r="O10" s="42"/>
      <c r="P10" s="26"/>
      <c r="Q10" s="27">
        <f t="shared" si="0"/>
        <v>107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>
        <v>17331</v>
      </c>
      <c r="M11" s="41">
        <f>17337+31518</f>
        <v>48855</v>
      </c>
      <c r="N11" s="41"/>
      <c r="O11" s="41"/>
      <c r="P11" s="41"/>
      <c r="Q11" s="34">
        <f t="shared" si="0"/>
        <v>66186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1</v>
      </c>
    </row>
    <row r="15" spans="1:17" ht="15.75">
      <c r="A15" s="28"/>
      <c r="B15" s="29"/>
      <c r="C15" s="39"/>
      <c r="D15" s="40" t="s">
        <v>18</v>
      </c>
      <c r="E15" s="41">
        <v>510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510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>
        <v>85</v>
      </c>
      <c r="M18" s="26"/>
      <c r="N18" s="26"/>
      <c r="O18" s="42"/>
      <c r="P18" s="26"/>
      <c r="Q18" s="27">
        <f t="shared" si="0"/>
        <v>85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>
        <v>2280</v>
      </c>
      <c r="M19" s="41"/>
      <c r="N19" s="41"/>
      <c r="O19" s="41"/>
      <c r="P19" s="41"/>
      <c r="Q19" s="34">
        <f t="shared" si="0"/>
        <v>2280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2</v>
      </c>
    </row>
    <row r="23" spans="1:17" ht="15.75">
      <c r="A23" s="28"/>
      <c r="B23" s="29"/>
      <c r="C23" s="39"/>
      <c r="D23" s="40" t="s">
        <v>18</v>
      </c>
      <c r="E23" s="41">
        <v>1397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1397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>
        <v>2</v>
      </c>
      <c r="I24" s="26"/>
      <c r="J24" s="26"/>
      <c r="K24" s="26"/>
      <c r="L24" s="26"/>
      <c r="M24" s="26"/>
      <c r="N24" s="26"/>
      <c r="O24" s="42"/>
      <c r="P24" s="26"/>
      <c r="Q24" s="27">
        <f t="shared" si="0"/>
        <v>2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>
        <v>1684</v>
      </c>
      <c r="I25" s="41"/>
      <c r="J25" s="41"/>
      <c r="K25" s="41"/>
      <c r="L25" s="41"/>
      <c r="M25" s="41"/>
      <c r="N25" s="41"/>
      <c r="O25" s="41"/>
      <c r="P25" s="41"/>
      <c r="Q25" s="34">
        <f t="shared" si="0"/>
        <v>1684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>
        <v>2</v>
      </c>
      <c r="F28" s="26"/>
      <c r="G28" s="26"/>
      <c r="H28" s="26"/>
      <c r="I28" s="26"/>
      <c r="J28" s="42"/>
      <c r="K28" s="26"/>
      <c r="L28" s="26"/>
      <c r="M28" s="26"/>
      <c r="N28" s="26">
        <f>1+1</f>
        <v>2</v>
      </c>
      <c r="O28" s="26"/>
      <c r="P28" s="26"/>
      <c r="Q28" s="27">
        <f t="shared" si="0"/>
        <v>4</v>
      </c>
    </row>
    <row r="29" spans="1:17" ht="15.75">
      <c r="A29" s="48"/>
      <c r="B29" s="49"/>
      <c r="C29" s="50"/>
      <c r="D29" s="40" t="s">
        <v>18</v>
      </c>
      <c r="E29" s="41">
        <v>406</v>
      </c>
      <c r="F29" s="41"/>
      <c r="G29" s="41"/>
      <c r="H29" s="41"/>
      <c r="I29" s="41"/>
      <c r="J29" s="41"/>
      <c r="K29" s="41"/>
      <c r="L29" s="41"/>
      <c r="M29" s="41"/>
      <c r="N29" s="41">
        <f>155+155</f>
        <v>310</v>
      </c>
      <c r="O29" s="41"/>
      <c r="P29" s="41"/>
      <c r="Q29" s="34">
        <f t="shared" si="0"/>
        <v>716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>
        <f>2+6</f>
        <v>8</v>
      </c>
      <c r="O47" s="42"/>
      <c r="P47" s="26"/>
      <c r="Q47" s="27">
        <f t="shared" si="0"/>
        <v>8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f>235+1465</f>
        <v>1700</v>
      </c>
      <c r="O48" s="41"/>
      <c r="P48" s="41"/>
      <c r="Q48" s="34">
        <f t="shared" si="0"/>
        <v>1700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>
        <v>5</v>
      </c>
      <c r="I61" s="26"/>
      <c r="J61" s="26"/>
      <c r="K61" s="26"/>
      <c r="L61" s="26"/>
      <c r="M61" s="26"/>
      <c r="N61" s="26"/>
      <c r="O61" s="42"/>
      <c r="P61" s="26"/>
      <c r="Q61" s="27">
        <f t="shared" si="0"/>
        <v>5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>
        <v>1760</v>
      </c>
      <c r="I62" s="41"/>
      <c r="J62" s="41"/>
      <c r="K62" s="41"/>
      <c r="L62" s="41"/>
      <c r="M62" s="41"/>
      <c r="N62" s="41"/>
      <c r="O62" s="41"/>
      <c r="P62" s="41"/>
      <c r="Q62" s="34">
        <f t="shared" si="0"/>
        <v>1760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>
        <v>125</v>
      </c>
      <c r="M65" s="26"/>
      <c r="N65" s="26"/>
      <c r="O65" s="42"/>
      <c r="P65" s="26"/>
      <c r="Q65" s="27">
        <f t="shared" si="0"/>
        <v>125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>
        <v>36525</v>
      </c>
      <c r="M66" s="41"/>
      <c r="N66" s="41"/>
      <c r="O66" s="41"/>
      <c r="P66" s="41"/>
      <c r="Q66" s="43">
        <f t="shared" si="0"/>
        <v>36525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320</v>
      </c>
      <c r="I70" s="41"/>
      <c r="J70" s="41"/>
      <c r="K70" s="41"/>
      <c r="L70" s="41">
        <v>19319</v>
      </c>
      <c r="M70" s="41">
        <v>5708</v>
      </c>
      <c r="N70" s="41">
        <v>665</v>
      </c>
      <c r="O70" s="41"/>
      <c r="P70" s="41"/>
      <c r="Q70" s="34">
        <f t="shared" si="0"/>
        <v>26012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>
        <v>703</v>
      </c>
      <c r="F72" s="41"/>
      <c r="G72" s="41"/>
      <c r="H72" s="41">
        <v>655</v>
      </c>
      <c r="I72" s="41"/>
      <c r="J72" s="41"/>
      <c r="K72" s="41"/>
      <c r="L72" s="41">
        <f>75455*172442/777224</f>
        <v>16741.133971673546</v>
      </c>
      <c r="M72" s="41">
        <f>(M11+M70)*0.2705</f>
        <v>14759.291500000001</v>
      </c>
      <c r="N72" s="41">
        <f>2675*0.22394</f>
        <v>599.0395</v>
      </c>
      <c r="O72" s="41"/>
      <c r="P72" s="41"/>
      <c r="Q72" s="34">
        <f>SUM(E72:P72)</f>
        <v>33457.464971673544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3016</v>
      </c>
      <c r="F73" s="69">
        <f aca="true" t="shared" si="1" ref="F73:N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4419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92196.13397167355</v>
      </c>
      <c r="M73" s="69">
        <f t="shared" si="1"/>
        <v>69322.2915</v>
      </c>
      <c r="N73" s="69">
        <f t="shared" si="1"/>
        <v>3274.0395</v>
      </c>
      <c r="O73" s="69">
        <f>O7+O9+O11+O13+O15+O17+O19+O21+O23+O25+O27+O29+O31+O33+O35+O37+O39+O41+O43+O46+O48+O50+O52+O54+O56+O58+O60+O62+O64+O66+O68+O70+O72</f>
        <v>0</v>
      </c>
      <c r="P73" s="69">
        <f>P7+P9+P11+P13+P15+P17+P19+P21+P23+P25+P27+P29+P31+P33+P35+P37+P39+P41+P43+P46+P48+P50+P52+P54+P56+P58+P60+P62+P64+P66+P68+P70+P72</f>
        <v>0</v>
      </c>
      <c r="Q73" s="69">
        <f>Q7+Q9+Q11+Q13+Q15+Q17+Q19+Q21+Q23+Q25+Q27+Q29+Q31+Q33+Q35+Q37+Q39+Q41+Q43+Q46+Q48+Q50+Q52+Q54+Q56+Q58+Q60+Q62+Q64+Q66+Q68+Q70+Q72</f>
        <v>172227.46497167356</v>
      </c>
    </row>
    <row r="74" spans="1:17" ht="15.75">
      <c r="A74" s="70" t="s">
        <v>55</v>
      </c>
      <c r="B74" s="71"/>
      <c r="C74" s="72" t="s">
        <v>56</v>
      </c>
      <c r="D74" s="73"/>
      <c r="E74" s="74">
        <v>6347.35</v>
      </c>
      <c r="F74" s="75">
        <v>6347.35</v>
      </c>
      <c r="G74" s="74">
        <v>6347.35</v>
      </c>
      <c r="H74" s="74">
        <v>6346.61</v>
      </c>
      <c r="I74" s="74">
        <v>6346.61</v>
      </c>
      <c r="J74" s="74">
        <v>6346.61</v>
      </c>
      <c r="K74" s="74">
        <v>6346.61</v>
      </c>
      <c r="L74" s="74">
        <v>6346.61</v>
      </c>
      <c r="M74" s="74">
        <v>6346.61</v>
      </c>
      <c r="N74" s="74">
        <v>6346.61</v>
      </c>
      <c r="O74" s="74">
        <v>6346.61</v>
      </c>
      <c r="P74" s="74">
        <v>6346.61</v>
      </c>
      <c r="Q74" s="76">
        <f>SUM(E74:P74)</f>
        <v>76161.54000000001</v>
      </c>
    </row>
    <row r="75" spans="1:17" ht="15.75">
      <c r="A75" s="77"/>
      <c r="B75" s="78"/>
      <c r="C75" s="79" t="s">
        <v>57</v>
      </c>
      <c r="D75" s="73"/>
      <c r="E75" s="74">
        <v>5232.4</v>
      </c>
      <c r="F75" s="75">
        <v>5881.64</v>
      </c>
      <c r="G75" s="74">
        <v>5745.61</v>
      </c>
      <c r="H75" s="74">
        <v>5213.23</v>
      </c>
      <c r="I75" s="74">
        <v>5348.75</v>
      </c>
      <c r="J75" s="74">
        <v>6233.34</v>
      </c>
      <c r="K75" s="74">
        <v>5090.18</v>
      </c>
      <c r="L75" s="74">
        <v>6531.57</v>
      </c>
      <c r="M75" s="74">
        <v>4665.33</v>
      </c>
      <c r="N75" s="74">
        <v>6174.78</v>
      </c>
      <c r="O75" s="74">
        <v>5586.63</v>
      </c>
      <c r="P75" s="74">
        <v>5063.11</v>
      </c>
      <c r="Q75" s="76">
        <f>SUM(E75:P75)</f>
        <v>66766.56999999999</v>
      </c>
    </row>
    <row r="76" spans="6:17" ht="12.75">
      <c r="F76" s="3"/>
      <c r="Q76" s="4"/>
    </row>
    <row r="77" spans="6:17" ht="12.75">
      <c r="F77" s="3"/>
      <c r="M77">
        <v>54563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2012-01-29T12:20:36Z</dcterms:created>
  <dcterms:modified xsi:type="dcterms:W3CDTF">2012-01-29T12:20:36Z</dcterms:modified>
  <cp:category/>
  <cp:version/>
  <cp:contentType/>
  <cp:contentStatus/>
</cp:coreProperties>
</file>