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Пушк.31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<sst xmlns="http://schemas.openxmlformats.org/spreadsheetml/2006/main" count="116" uniqueCount="58">
  <si>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№31 по ул. Пушкина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</si>
  <si>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</si>
  <si>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</si>
  <si>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</si>
  <si>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</si>
  <si>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</si>
  <si>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</si>
  <si>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</si>
  <si>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</si>
  <si>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</si>
  <si>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</si>
  <si>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</si>
  <si>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</si>
  <si>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</si>
  <si>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</si>
  <si>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</si>
  <si>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</si>
  <si>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</si>
  <si>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</si>
  <si>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</si>
  <si>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</si>
  <si>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</si>
  <si>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</si>
  <si>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</si>
  <si>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</si>
  <si>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</si>
  <si>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</si>
  <si>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</si>
  <si>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</si>
  <si>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</si>
  <si>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</si>
  <si>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</si>
  <si>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</si>
  <si>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</si>
  <si>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</si>
  <si>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</si>
  <si>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</si>
  <si>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</si>
  <si>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</si>
  <si>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</si>
  <si>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</si>
  <si>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</si>
  <si>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</si>
  <si>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</si>
  <si>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</si>
  <si>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</si>
  <si>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</si>
  <si>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</si>
  <si>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</si>
  <si>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Переклад.домовых труб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</si>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</sst>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60">
      <pane xSplit="4" topLeftCell="E1" activePane="topRight" state="frozen"/>
      <selection pane="topRight" activeCell="F75" sqref="F75"/>
    </sheetView>
  </sheetViews>
  <sheetFormatPr defaultColWidth="9.00390625" defaultRowHeight="12.75"/>
  <cols>
    <col min="17" max="17" width="11.75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>
        <v>12</v>
      </c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12</v>
      </c>
    </row>
    <row r="19" spans="1:17" ht="15.75">
      <c r="A19" s="28"/>
      <c r="B19" s="29"/>
      <c r="C19" s="39"/>
      <c r="D19" s="40" t="s">
        <v>18</v>
      </c>
      <c r="E19" s="41">
        <v>15182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15182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>
        <v>1</v>
      </c>
      <c r="O28" s="26"/>
      <c r="P28" s="26"/>
      <c r="Q28" s="27">
        <f t="shared" si="0"/>
        <v>1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>
        <v>155</v>
      </c>
      <c r="O29" s="41"/>
      <c r="P29" s="41"/>
      <c r="Q29" s="34">
        <f t="shared" si="0"/>
        <v>155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>
        <v>95</v>
      </c>
      <c r="L36" s="26"/>
      <c r="M36" s="26"/>
      <c r="N36" s="26"/>
      <c r="O36" s="26"/>
      <c r="P36" s="42"/>
      <c r="Q36" s="27">
        <f t="shared" si="0"/>
        <v>95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>
        <v>8310</v>
      </c>
      <c r="L37" s="41"/>
      <c r="M37" s="41"/>
      <c r="N37" s="41"/>
      <c r="O37" s="41"/>
      <c r="P37" s="41"/>
      <c r="Q37" s="22">
        <f t="shared" si="0"/>
        <v>8310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2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>
        <v>27</v>
      </c>
      <c r="F61" s="26"/>
      <c r="G61" s="26"/>
      <c r="H61" s="26">
        <v>3</v>
      </c>
      <c r="I61" s="26"/>
      <c r="J61" s="26"/>
      <c r="K61" s="26"/>
      <c r="L61" s="26"/>
      <c r="M61" s="26"/>
      <c r="N61" s="26"/>
      <c r="O61" s="42"/>
      <c r="P61" s="26"/>
      <c r="Q61" s="27">
        <f t="shared" si="0"/>
        <v>30</v>
      </c>
    </row>
    <row r="62" spans="1:17" ht="15.75">
      <c r="A62" s="28"/>
      <c r="B62" s="29"/>
      <c r="C62" s="39"/>
      <c r="D62" s="40" t="s">
        <v>18</v>
      </c>
      <c r="E62" s="41">
        <v>10841</v>
      </c>
      <c r="F62" s="41"/>
      <c r="G62" s="41"/>
      <c r="H62" s="41">
        <v>880</v>
      </c>
      <c r="I62" s="41"/>
      <c r="J62" s="41"/>
      <c r="K62" s="41"/>
      <c r="L62" s="41"/>
      <c r="M62" s="41"/>
      <c r="N62" s="41"/>
      <c r="O62" s="41"/>
      <c r="P62" s="41"/>
      <c r="Q62" s="34">
        <f t="shared" si="0"/>
        <v>11721</v>
      </c>
    </row>
    <row r="63" spans="1:17" ht="15.75">
      <c r="A63" s="23" t="s">
        <v>48</v>
      </c>
      <c r="B63" s="24"/>
      <c r="C63" s="35"/>
      <c r="D63" s="25" t="s">
        <v>47</v>
      </c>
      <c r="E63" s="26">
        <f>15+6</f>
        <v>21</v>
      </c>
      <c r="F63" s="26"/>
      <c r="G63" s="26"/>
      <c r="H63" s="26">
        <f>8+4</f>
        <v>12</v>
      </c>
      <c r="I63" s="26"/>
      <c r="J63" s="26"/>
      <c r="K63" s="26"/>
      <c r="L63" s="26"/>
      <c r="M63" s="26"/>
      <c r="N63" s="26"/>
      <c r="O63" s="42"/>
      <c r="P63" s="26"/>
      <c r="Q63" s="27">
        <f t="shared" si="0"/>
        <v>33</v>
      </c>
    </row>
    <row r="64" spans="1:17" ht="15.75">
      <c r="A64" s="28"/>
      <c r="B64" s="29"/>
      <c r="C64" s="39"/>
      <c r="D64" s="40" t="s">
        <v>18</v>
      </c>
      <c r="E64" s="41">
        <f>4729+2709</f>
        <v>7438</v>
      </c>
      <c r="F64" s="41"/>
      <c r="G64" s="41"/>
      <c r="H64" s="41">
        <f>1923+1539</f>
        <v>3462</v>
      </c>
      <c r="I64" s="41"/>
      <c r="J64" s="41"/>
      <c r="K64" s="41"/>
      <c r="L64" s="41"/>
      <c r="M64" s="41"/>
      <c r="N64" s="41"/>
      <c r="O64" s="41"/>
      <c r="P64" s="41"/>
      <c r="Q64" s="34">
        <f t="shared" si="0"/>
        <v>10900</v>
      </c>
    </row>
    <row r="65" spans="1:17" ht="15.75">
      <c r="A65" s="23" t="s">
        <v>49</v>
      </c>
      <c r="B65" s="24"/>
      <c r="C65" s="35"/>
      <c r="D65" s="25" t="s">
        <v>20</v>
      </c>
      <c r="E65" s="26"/>
      <c r="F65" s="26"/>
      <c r="G65" s="26"/>
      <c r="H65" s="26"/>
      <c r="I65" s="26"/>
      <c r="J65" s="26"/>
      <c r="K65" s="26"/>
      <c r="L65" s="26">
        <v>125</v>
      </c>
      <c r="M65" s="26"/>
      <c r="N65" s="26"/>
      <c r="O65" s="42"/>
      <c r="P65" s="26"/>
      <c r="Q65" s="27">
        <f t="shared" si="0"/>
        <v>125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>
        <v>36794</v>
      </c>
      <c r="M66" s="41"/>
      <c r="N66" s="41"/>
      <c r="O66" s="41"/>
      <c r="P66" s="41"/>
      <c r="Q66" s="43">
        <f t="shared" si="0"/>
        <v>36794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991</v>
      </c>
      <c r="I70" s="41"/>
      <c r="J70" s="41"/>
      <c r="K70" s="41">
        <v>2051</v>
      </c>
      <c r="L70" s="41">
        <v>16274</v>
      </c>
      <c r="M70" s="41"/>
      <c r="N70" s="41">
        <v>48</v>
      </c>
      <c r="O70" s="41"/>
      <c r="P70" s="41"/>
      <c r="Q70" s="34">
        <f t="shared" si="0"/>
        <v>19364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>
        <v>10172</v>
      </c>
      <c r="F72" s="41"/>
      <c r="G72" s="41"/>
      <c r="H72" s="41">
        <v>928</v>
      </c>
      <c r="I72" s="41"/>
      <c r="J72" s="41"/>
      <c r="K72" s="41">
        <v>1948</v>
      </c>
      <c r="L72" s="41">
        <f>53068*172442/777224</f>
        <v>11774.150124031168</v>
      </c>
      <c r="M72" s="41"/>
      <c r="N72" s="41">
        <f>203*0.22394</f>
        <v>45.45982</v>
      </c>
      <c r="O72" s="41"/>
      <c r="P72" s="41"/>
      <c r="Q72" s="34">
        <f>SUM(E72:P72)</f>
        <v>24867.60994403117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43633</v>
      </c>
      <c r="F73" s="69">
        <f aca="true" t="shared" si="1" ref="F73:N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6261</v>
      </c>
      <c r="I73" s="69">
        <f t="shared" si="1"/>
        <v>0</v>
      </c>
      <c r="J73" s="69">
        <f t="shared" si="1"/>
        <v>0</v>
      </c>
      <c r="K73" s="69">
        <f t="shared" si="1"/>
        <v>12309</v>
      </c>
      <c r="L73" s="69">
        <f t="shared" si="1"/>
        <v>64842.15012403117</v>
      </c>
      <c r="M73" s="69">
        <f t="shared" si="1"/>
        <v>0</v>
      </c>
      <c r="N73" s="69">
        <f t="shared" si="1"/>
        <v>248.45982</v>
      </c>
      <c r="O73" s="69">
        <f>O7+O9+O11+O13+O15+O17+O19+O21+O23+O25+O27+O29+O31+O33+O35+O37+O39+O41+O43+O46+O48+O50+O52+O54+O56+O58+O60+O62+O64+O66+O68+O70+O72</f>
        <v>0</v>
      </c>
      <c r="P73" s="69">
        <f>P7+P9+P11+P13+P15+P17+P19+P21+P23+P25+P27+P29+P31+P33+P35+P37+P39+P41+P43+P46+P48+P50+P52+P54+P56+P58+P60+P62+P64+P66+P68+P70+P72</f>
        <v>0</v>
      </c>
      <c r="Q73" s="69">
        <f>Q7+Q9+Q11+Q13+Q15+Q17+Q19+Q21+Q23+Q25+Q27+Q29+Q31+Q33+Q35+Q37+Q39+Q41+Q43+Q46+Q48+Q50+Q52+Q54+Q56+Q58+Q60+Q62+Q64+Q66+Q68+Q70+Q72</f>
        <v>127293.60994403117</v>
      </c>
    </row>
    <row r="74" spans="1:17" ht="15.75">
      <c r="A74" s="70" t="s">
        <v>55</v>
      </c>
      <c r="B74" s="71"/>
      <c r="C74" s="72" t="s">
        <v>56</v>
      </c>
      <c r="D74" s="73"/>
      <c r="E74" s="74">
        <v>9472.98</v>
      </c>
      <c r="F74" s="75">
        <v>9472.98</v>
      </c>
      <c r="G74" s="74">
        <v>9472.98</v>
      </c>
      <c r="H74" s="74">
        <v>9472.98</v>
      </c>
      <c r="I74" s="74">
        <v>9472.98</v>
      </c>
      <c r="J74" s="74">
        <v>9472.98</v>
      </c>
      <c r="K74" s="74">
        <v>9472.98</v>
      </c>
      <c r="L74" s="74">
        <v>9472.98</v>
      </c>
      <c r="M74" s="74">
        <v>9472.98</v>
      </c>
      <c r="N74" s="74">
        <v>9472.98</v>
      </c>
      <c r="O74" s="74">
        <v>9472.98</v>
      </c>
      <c r="P74" s="74">
        <v>9472.98</v>
      </c>
      <c r="Q74" s="76">
        <f>SUM(E74:P74)</f>
        <v>113675.75999999997</v>
      </c>
    </row>
    <row r="75" spans="1:17" ht="15.75">
      <c r="A75" s="77"/>
      <c r="B75" s="78"/>
      <c r="C75" s="79" t="s">
        <v>57</v>
      </c>
      <c r="D75" s="73"/>
      <c r="E75" s="74">
        <v>7615.26</v>
      </c>
      <c r="F75" s="75">
        <v>8402.29</v>
      </c>
      <c r="G75" s="74">
        <v>8973.73</v>
      </c>
      <c r="H75" s="74">
        <v>8072.88</v>
      </c>
      <c r="I75" s="74">
        <v>9311.83</v>
      </c>
      <c r="J75" s="74">
        <v>9434.37</v>
      </c>
      <c r="K75" s="74">
        <v>10188.83</v>
      </c>
      <c r="L75" s="74">
        <v>9533.05</v>
      </c>
      <c r="M75" s="74">
        <v>7897.39</v>
      </c>
      <c r="N75" s="74">
        <v>9558.94</v>
      </c>
      <c r="O75" s="74">
        <v>9513.58</v>
      </c>
      <c r="P75" s="74">
        <v>9479.31</v>
      </c>
      <c r="Q75" s="76">
        <f>SUM(E75:P75)</f>
        <v>107981.46</v>
      </c>
    </row>
    <row r="76" spans="6:17" ht="12.75">
      <c r="F76" s="3"/>
      <c r="L76">
        <f>36794</f>
        <v>36794</v>
      </c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2012-01-29T12:20:36Z</dcterms:created>
  <dcterms:modified xsi:type="dcterms:W3CDTF">2012-01-29T12:20:36Z</dcterms:modified>
  <cp:category/>
  <cp:version/>
  <cp:contentType/>
  <cp:contentStatus/>
</cp:coreProperties>
</file>