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Своб.34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<sst xmlns="http://schemas.openxmlformats.org/spreadsheetml/2006/main" count="116" uniqueCount="58">
  <si>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№34 по ул. Свобода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</si>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</sst>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8"/>
  <sheetViews>
    <sheetView tabSelected="1" workbookViewId="0" topLeftCell="A55">
      <pane xSplit="4" topLeftCell="E1" activePane="topRight" state="frozen"/>
      <selection pane="topLeft" activeCell="A49" sqref="A49"/>
      <selection pane="topRight" activeCell="F74" sqref="F74"/>
    </sheetView>
  </sheetViews>
  <sheetFormatPr defaultColWidth="9.00390625" defaultRowHeight="12.75"/>
  <cols>
    <col min="17" max="17" width="11.00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>
        <v>12</v>
      </c>
      <c r="M10" s="26"/>
      <c r="N10" s="26"/>
      <c r="O10" s="42"/>
      <c r="P10" s="26"/>
      <c r="Q10" s="27">
        <f t="shared" si="0"/>
        <v>12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>
        <v>11226</v>
      </c>
      <c r="M11" s="41"/>
      <c r="N11" s="41"/>
      <c r="O11" s="41"/>
      <c r="P11" s="41"/>
      <c r="Q11" s="34">
        <f t="shared" si="0"/>
        <v>11226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>
        <v>2</v>
      </c>
      <c r="F14" s="26"/>
      <c r="G14" s="26"/>
      <c r="H14" s="26"/>
      <c r="I14" s="26"/>
      <c r="J14" s="26"/>
      <c r="K14" s="26"/>
      <c r="L14" s="26"/>
      <c r="M14" s="26"/>
      <c r="N14" s="26">
        <f>8+9+1</f>
        <v>18</v>
      </c>
      <c r="O14" s="42"/>
      <c r="P14" s="26"/>
      <c r="Q14" s="27">
        <f t="shared" si="0"/>
        <v>20</v>
      </c>
    </row>
    <row r="15" spans="1:17" ht="15.75">
      <c r="A15" s="28"/>
      <c r="B15" s="29"/>
      <c r="C15" s="39"/>
      <c r="D15" s="40" t="s">
        <v>18</v>
      </c>
      <c r="E15" s="41">
        <v>1176</v>
      </c>
      <c r="F15" s="41"/>
      <c r="G15" s="41"/>
      <c r="H15" s="41"/>
      <c r="I15" s="41"/>
      <c r="J15" s="41"/>
      <c r="K15" s="41"/>
      <c r="L15" s="41"/>
      <c r="M15" s="41"/>
      <c r="N15" s="41">
        <f>7923+8017+943</f>
        <v>16883</v>
      </c>
      <c r="O15" s="41"/>
      <c r="P15" s="41"/>
      <c r="Q15" s="43">
        <f t="shared" si="0"/>
        <v>18059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>
        <v>6</v>
      </c>
      <c r="N16" s="26"/>
      <c r="O16" s="42"/>
      <c r="P16" s="26"/>
      <c r="Q16" s="27">
        <f t="shared" si="0"/>
        <v>6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>
        <v>5613</v>
      </c>
      <c r="N17" s="41"/>
      <c r="O17" s="41"/>
      <c r="P17" s="41"/>
      <c r="Q17" s="34">
        <f t="shared" si="0"/>
        <v>5613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>
        <v>2</v>
      </c>
      <c r="H24" s="26"/>
      <c r="I24" s="26">
        <v>16</v>
      </c>
      <c r="J24" s="26">
        <v>6</v>
      </c>
      <c r="K24" s="26">
        <v>4</v>
      </c>
      <c r="L24" s="26"/>
      <c r="M24" s="26"/>
      <c r="N24" s="26">
        <f>2+1</f>
        <v>3</v>
      </c>
      <c r="O24" s="42"/>
      <c r="P24" s="26">
        <v>7</v>
      </c>
      <c r="Q24" s="27">
        <f t="shared" si="0"/>
        <v>38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>
        <v>1952</v>
      </c>
      <c r="H25" s="41"/>
      <c r="I25" s="41">
        <v>14500</v>
      </c>
      <c r="J25" s="41">
        <v>4153</v>
      </c>
      <c r="K25" s="41">
        <v>4814</v>
      </c>
      <c r="L25" s="41"/>
      <c r="M25" s="41"/>
      <c r="N25" s="41">
        <f>936+468+943</f>
        <v>2347</v>
      </c>
      <c r="O25" s="41"/>
      <c r="P25" s="41">
        <v>4614</v>
      </c>
      <c r="Q25" s="34">
        <f t="shared" si="0"/>
        <v>32380</v>
      </c>
    </row>
    <row r="26" spans="1:17" ht="15.75">
      <c r="A26" s="44" t="s">
        <v>28</v>
      </c>
      <c r="B26" s="45"/>
      <c r="C26" s="46"/>
      <c r="D26" s="36" t="s">
        <v>17</v>
      </c>
      <c r="E26" s="26"/>
      <c r="F26" s="26"/>
      <c r="G26" s="26"/>
      <c r="H26" s="26"/>
      <c r="I26" s="26"/>
      <c r="J26" s="26"/>
      <c r="K26" s="26"/>
      <c r="L26" s="26"/>
      <c r="M26" s="26">
        <v>1</v>
      </c>
      <c r="N26" s="26"/>
      <c r="O26" s="42"/>
      <c r="P26" s="26"/>
      <c r="Q26" s="27">
        <f t="shared" si="0"/>
        <v>1</v>
      </c>
    </row>
    <row r="27" spans="1:17" ht="15.75">
      <c r="A27" s="47"/>
      <c r="B27" s="48"/>
      <c r="C27" s="49"/>
      <c r="D27" s="50" t="s">
        <v>18</v>
      </c>
      <c r="E27" s="41"/>
      <c r="F27" s="41"/>
      <c r="G27" s="41"/>
      <c r="H27" s="41"/>
      <c r="I27" s="41"/>
      <c r="J27" s="41"/>
      <c r="K27" s="41"/>
      <c r="L27" s="41"/>
      <c r="M27" s="41">
        <v>2671</v>
      </c>
      <c r="N27" s="41"/>
      <c r="O27" s="41"/>
      <c r="P27" s="41"/>
      <c r="Q27" s="34">
        <f t="shared" si="0"/>
        <v>2671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>
        <v>18</v>
      </c>
      <c r="H28" s="26"/>
      <c r="I28" s="26"/>
      <c r="J28" s="42"/>
      <c r="K28" s="26"/>
      <c r="L28" s="26"/>
      <c r="M28" s="26">
        <v>5</v>
      </c>
      <c r="N28" s="26">
        <f>1+1</f>
        <v>2</v>
      </c>
      <c r="O28" s="26"/>
      <c r="P28" s="26">
        <v>1</v>
      </c>
      <c r="Q28" s="27">
        <f t="shared" si="0"/>
        <v>26</v>
      </c>
    </row>
    <row r="29" spans="1:17" ht="15.75">
      <c r="A29" s="47"/>
      <c r="B29" s="48"/>
      <c r="C29" s="49"/>
      <c r="D29" s="40" t="s">
        <v>18</v>
      </c>
      <c r="E29" s="41"/>
      <c r="F29" s="41"/>
      <c r="G29" s="41">
        <v>3984</v>
      </c>
      <c r="H29" s="41"/>
      <c r="I29" s="41"/>
      <c r="J29" s="41"/>
      <c r="K29" s="41"/>
      <c r="L29" s="41"/>
      <c r="M29" s="41">
        <v>774</v>
      </c>
      <c r="N29" s="41">
        <f>155+155</f>
        <v>310</v>
      </c>
      <c r="O29" s="41"/>
      <c r="P29" s="41">
        <v>253</v>
      </c>
      <c r="Q29" s="34">
        <f t="shared" si="0"/>
        <v>5321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>
        <v>12</v>
      </c>
      <c r="J36" s="26"/>
      <c r="K36" s="26"/>
      <c r="L36" s="26"/>
      <c r="M36" s="26"/>
      <c r="N36" s="26"/>
      <c r="O36" s="26"/>
      <c r="P36" s="42"/>
      <c r="Q36" s="27">
        <f t="shared" si="0"/>
        <v>12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>
        <v>809</v>
      </c>
      <c r="J37" s="41"/>
      <c r="K37" s="41"/>
      <c r="L37" s="41"/>
      <c r="M37" s="41"/>
      <c r="N37" s="41"/>
      <c r="O37" s="41"/>
      <c r="P37" s="41"/>
      <c r="Q37" s="34">
        <f t="shared" si="0"/>
        <v>809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>
        <v>1</v>
      </c>
      <c r="M40" s="26"/>
      <c r="N40" s="26"/>
      <c r="O40" s="42"/>
      <c r="P40" s="26"/>
      <c r="Q40" s="27">
        <f t="shared" si="0"/>
        <v>1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>
        <v>1247</v>
      </c>
      <c r="M41" s="41"/>
      <c r="N41" s="41"/>
      <c r="O41" s="41"/>
      <c r="P41" s="41"/>
      <c r="Q41" s="34">
        <f t="shared" si="0"/>
        <v>1247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>
        <v>6</v>
      </c>
      <c r="M45" s="26"/>
      <c r="N45" s="26"/>
      <c r="O45" s="42"/>
      <c r="P45" s="26"/>
      <c r="Q45" s="27">
        <f t="shared" si="0"/>
        <v>6</v>
      </c>
    </row>
    <row r="46" spans="1:17" ht="15.75">
      <c r="A46" s="28"/>
      <c r="B46" s="29"/>
      <c r="C46" s="39"/>
      <c r="D46" s="40" t="s">
        <v>18</v>
      </c>
      <c r="E46" s="41">
        <v>300</v>
      </c>
      <c r="F46" s="41"/>
      <c r="G46" s="41"/>
      <c r="H46" s="41"/>
      <c r="I46" s="41"/>
      <c r="J46" s="41"/>
      <c r="K46" s="41"/>
      <c r="L46" s="41">
        <v>418</v>
      </c>
      <c r="M46" s="41"/>
      <c r="N46" s="41"/>
      <c r="O46" s="41"/>
      <c r="P46" s="41"/>
      <c r="Q46" s="34">
        <f t="shared" si="0"/>
        <v>718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>
        <f>1</f>
        <v>1</v>
      </c>
      <c r="O47" s="42"/>
      <c r="P47" s="26"/>
      <c r="Q47" s="27">
        <f t="shared" si="0"/>
        <v>1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>
        <v>71</v>
      </c>
      <c r="O48" s="41"/>
      <c r="P48" s="41"/>
      <c r="Q48" s="34">
        <f t="shared" si="0"/>
        <v>71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>
        <v>1</v>
      </c>
      <c r="K49" s="26"/>
      <c r="L49" s="26"/>
      <c r="M49" s="26"/>
      <c r="N49" s="26"/>
      <c r="O49" s="42"/>
      <c r="P49" s="26"/>
      <c r="Q49" s="27">
        <f t="shared" si="0"/>
        <v>1</v>
      </c>
    </row>
    <row r="50" spans="1:17" ht="15.75">
      <c r="A50" s="55"/>
      <c r="B50" s="56"/>
      <c r="C50" s="57"/>
      <c r="D50" s="50" t="s">
        <v>18</v>
      </c>
      <c r="E50" s="41"/>
      <c r="F50" s="41"/>
      <c r="G50" s="41"/>
      <c r="H50" s="41"/>
      <c r="I50" s="41"/>
      <c r="J50" s="41">
        <v>1801</v>
      </c>
      <c r="K50" s="41"/>
      <c r="L50" s="41"/>
      <c r="M50" s="41"/>
      <c r="N50" s="41"/>
      <c r="O50" s="41"/>
      <c r="P50" s="41"/>
      <c r="Q50" s="34">
        <f t="shared" si="0"/>
        <v>1801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3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50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20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>
        <v>16</v>
      </c>
      <c r="Q59" s="27">
        <f t="shared" si="0"/>
        <v>16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>
        <v>10401</v>
      </c>
      <c r="Q60" s="34">
        <f t="shared" si="0"/>
        <v>10401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>
        <v>12</v>
      </c>
      <c r="J67" s="26"/>
      <c r="K67" s="26"/>
      <c r="L67" s="26"/>
      <c r="M67" s="26"/>
      <c r="N67" s="26"/>
      <c r="O67" s="42"/>
      <c r="P67" s="26"/>
      <c r="Q67" s="27">
        <f t="shared" si="0"/>
        <v>12</v>
      </c>
    </row>
    <row r="68" spans="1:17" ht="15.75">
      <c r="A68" s="47"/>
      <c r="B68" s="48"/>
      <c r="C68" s="49"/>
      <c r="D68" s="50" t="s">
        <v>18</v>
      </c>
      <c r="E68" s="41"/>
      <c r="F68" s="41"/>
      <c r="G68" s="41"/>
      <c r="H68" s="41"/>
      <c r="I68" s="41">
        <v>11319</v>
      </c>
      <c r="J68" s="41"/>
      <c r="K68" s="41"/>
      <c r="L68" s="41"/>
      <c r="M68" s="41"/>
      <c r="N68" s="41"/>
      <c r="O68" s="41"/>
      <c r="P68" s="41"/>
      <c r="Q68" s="34">
        <f t="shared" si="0"/>
        <v>11319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>
        <v>2847</v>
      </c>
      <c r="J70" s="41">
        <v>358</v>
      </c>
      <c r="K70" s="41">
        <v>541</v>
      </c>
      <c r="L70" s="41">
        <v>789</v>
      </c>
      <c r="M70" s="41">
        <v>736</v>
      </c>
      <c r="N70" s="41">
        <f>2557+254</f>
        <v>2811</v>
      </c>
      <c r="O70" s="41"/>
      <c r="P70" s="41">
        <f>762+8968</f>
        <v>9730</v>
      </c>
      <c r="Q70" s="34">
        <f t="shared" si="0"/>
        <v>17812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>
        <v>449</v>
      </c>
      <c r="F72" s="41"/>
      <c r="G72" s="41">
        <v>2072</v>
      </c>
      <c r="H72" s="41"/>
      <c r="I72" s="41">
        <v>6868</v>
      </c>
      <c r="J72" s="41">
        <v>417</v>
      </c>
      <c r="K72" s="41">
        <v>1007</v>
      </c>
      <c r="L72" s="41">
        <f>13680*172442/777224</f>
        <v>3035.16947495188</v>
      </c>
      <c r="M72" s="41">
        <f>(M17+M27+M29+M70)*0.2705</f>
        <v>2649.277</v>
      </c>
      <c r="N72" s="41">
        <f>22422*0.22395</f>
        <v>5021.4069</v>
      </c>
      <c r="O72" s="41"/>
      <c r="P72" s="41"/>
      <c r="Q72" s="34">
        <f>SUM(E72:P72)</f>
        <v>21518.853374951883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1925</v>
      </c>
      <c r="F73" s="69">
        <f t="shared" si="1"/>
        <v>0</v>
      </c>
      <c r="G73" s="69">
        <f t="shared" si="1"/>
        <v>8008</v>
      </c>
      <c r="H73" s="69">
        <f t="shared" si="1"/>
        <v>0</v>
      </c>
      <c r="I73" s="69">
        <f t="shared" si="1"/>
        <v>36343</v>
      </c>
      <c r="J73" s="69">
        <f t="shared" si="1"/>
        <v>6729</v>
      </c>
      <c r="K73" s="69">
        <f t="shared" si="1"/>
        <v>6362</v>
      </c>
      <c r="L73" s="69">
        <f t="shared" si="1"/>
        <v>16715.16947495188</v>
      </c>
      <c r="M73" s="69">
        <f t="shared" si="1"/>
        <v>12443.277</v>
      </c>
      <c r="N73" s="69">
        <f t="shared" si="1"/>
        <v>27443.4069</v>
      </c>
      <c r="O73" s="69">
        <f t="shared" si="1"/>
        <v>0</v>
      </c>
      <c r="P73" s="69">
        <f t="shared" si="1"/>
        <v>24998</v>
      </c>
      <c r="Q73" s="69">
        <f t="shared" si="1"/>
        <v>140966.85337495187</v>
      </c>
    </row>
    <row r="74" spans="1:17" ht="15.75">
      <c r="A74" s="70" t="s">
        <v>55</v>
      </c>
      <c r="B74" s="71"/>
      <c r="C74" s="72" t="s">
        <v>56</v>
      </c>
      <c r="D74" s="73"/>
      <c r="E74" s="74">
        <v>13268.89</v>
      </c>
      <c r="F74" s="75">
        <v>13268.89</v>
      </c>
      <c r="G74" s="74">
        <v>13268.89</v>
      </c>
      <c r="H74" s="74">
        <v>13268.89</v>
      </c>
      <c r="I74" s="74">
        <v>13268.89</v>
      </c>
      <c r="J74" s="74">
        <v>13268.89</v>
      </c>
      <c r="K74" s="74">
        <v>13268.89</v>
      </c>
      <c r="L74" s="74">
        <v>13268.89</v>
      </c>
      <c r="M74" s="74">
        <v>13268.89</v>
      </c>
      <c r="N74" s="74">
        <v>13268.89</v>
      </c>
      <c r="O74" s="74">
        <v>13268.89</v>
      </c>
      <c r="P74" s="74">
        <v>13268.89</v>
      </c>
      <c r="Q74" s="76">
        <f>SUM(E74:P74)</f>
        <v>159226.68</v>
      </c>
    </row>
    <row r="75" spans="1:17" ht="15.75">
      <c r="A75" s="77"/>
      <c r="B75" s="78"/>
      <c r="C75" s="79" t="s">
        <v>57</v>
      </c>
      <c r="D75" s="73"/>
      <c r="E75" s="74">
        <v>10470.71</v>
      </c>
      <c r="F75" s="75">
        <v>15409.49</v>
      </c>
      <c r="G75" s="74">
        <v>13372.81</v>
      </c>
      <c r="H75" s="74">
        <v>12910.38</v>
      </c>
      <c r="I75" s="74">
        <v>11711.59</v>
      </c>
      <c r="J75" s="74">
        <v>13788.87</v>
      </c>
      <c r="K75" s="74">
        <v>13530.08</v>
      </c>
      <c r="L75" s="74">
        <v>11925.95</v>
      </c>
      <c r="M75" s="74">
        <v>13966.77</v>
      </c>
      <c r="N75" s="74">
        <v>16116.58</v>
      </c>
      <c r="O75" s="74">
        <v>12213.92</v>
      </c>
      <c r="P75" s="74">
        <v>12880.14</v>
      </c>
      <c r="Q75" s="76">
        <f>SUM(E75:P75)</f>
        <v>158297.28999999998</v>
      </c>
    </row>
    <row r="76" spans="6:17" ht="12.75">
      <c r="F76" s="3"/>
      <c r="Q76" s="4"/>
    </row>
    <row r="77" spans="6:17" ht="12.75">
      <c r="F77" s="3"/>
      <c r="Q77" s="4"/>
    </row>
    <row r="78" ht="12.75">
      <c r="P78">
        <v>15268</v>
      </c>
    </row>
    <row r="87" ht="9.75" customHeight="1"/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2012-01-29T12:20:34Z</dcterms:created>
  <dcterms:modified xsi:type="dcterms:W3CDTF">2012-01-29T12:20:34Z</dcterms:modified>
  <cp:category/>
  <cp:version/>
  <cp:contentType/>
  <cp:contentStatus/>
</cp:coreProperties>
</file>